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jochen/Desktop/3von5/"/>
    </mc:Choice>
  </mc:AlternateContent>
  <xr:revisionPtr revIDLastSave="0" documentId="13_ncr:1_{F004C353-6FB2-BE47-B8DA-2B01C6C7F6D8}" xr6:coauthVersionLast="43" xr6:coauthVersionMax="43" xr10:uidLastSave="{00000000-0000-0000-0000-000000000000}"/>
  <bookViews>
    <workbookView xWindow="0" yWindow="460" windowWidth="33600" windowHeight="19760" activeTab="1" xr2:uid="{6DB33481-D75F-F346-8805-EFFBEC630FD9}"/>
  </bookViews>
  <sheets>
    <sheet name="Nur TNG" sheetId="1" r:id="rId1"/>
    <sheet name="Telekom"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8" i="2" l="1"/>
  <c r="H23" i="2"/>
  <c r="H25" i="2"/>
  <c r="H26" i="2"/>
  <c r="H30" i="2" l="1"/>
  <c r="H31" i="2" s="1"/>
  <c r="E23" i="2"/>
  <c r="E28" i="2"/>
  <c r="E30" i="2" s="1"/>
  <c r="E31" i="2" s="1"/>
  <c r="F31" i="2" s="1"/>
  <c r="C28" i="2"/>
  <c r="C30" i="2" s="1"/>
  <c r="C31" i="2" s="1"/>
  <c r="E25" i="2"/>
  <c r="E26" i="2" s="1"/>
  <c r="F26" i="2" s="1"/>
  <c r="C23" i="2"/>
  <c r="C25" i="2" s="1"/>
  <c r="C26" i="2" s="1"/>
  <c r="I26" i="2" l="1"/>
  <c r="I31" i="2"/>
  <c r="E35" i="1"/>
  <c r="E37" i="1" s="1"/>
  <c r="E38" i="1" s="1"/>
  <c r="C30" i="1"/>
  <c r="D30" i="1"/>
  <c r="D32" i="1"/>
  <c r="D33" i="1" s="1"/>
  <c r="C32" i="1"/>
  <c r="C33" i="1" s="1"/>
  <c r="D25" i="1"/>
  <c r="D27" i="1" s="1"/>
  <c r="D28" i="1" s="1"/>
  <c r="C25" i="1"/>
  <c r="C27" i="1" s="1"/>
  <c r="C28" i="1" s="1"/>
</calcChain>
</file>

<file path=xl/sharedStrings.xml><?xml version="1.0" encoding="utf-8"?>
<sst xmlns="http://schemas.openxmlformats.org/spreadsheetml/2006/main" count="93" uniqueCount="49">
  <si>
    <t>Flott 50</t>
  </si>
  <si>
    <t>Flott 300</t>
  </si>
  <si>
    <t>Flott 500</t>
  </si>
  <si>
    <t>Download</t>
  </si>
  <si>
    <t>Upload</t>
  </si>
  <si>
    <t>50 Mbit</t>
  </si>
  <si>
    <t>300 Mbit</t>
  </si>
  <si>
    <t>500 Mbit</t>
  </si>
  <si>
    <t>5 Mbit</t>
  </si>
  <si>
    <t>30 Mbit</t>
  </si>
  <si>
    <t>Geschwindigkeit</t>
  </si>
  <si>
    <t>ins. Dt. Festnetz</t>
  </si>
  <si>
    <t>unbegrenzt</t>
  </si>
  <si>
    <t>Bereitstellungsgebühr</t>
  </si>
  <si>
    <t>einmalig</t>
  </si>
  <si>
    <t>Monat 1-3</t>
  </si>
  <si>
    <t>Monat 1-6</t>
  </si>
  <si>
    <t>Monat 4-24</t>
  </si>
  <si>
    <t>Grundgebühr monatlich</t>
  </si>
  <si>
    <t>Monat 7-24</t>
  </si>
  <si>
    <t>Abzgl Online-Vorteil</t>
  </si>
  <si>
    <t>Gesamtkosten 24 Monate</t>
  </si>
  <si>
    <t>Anzahl Telefonleitungen inkl.</t>
  </si>
  <si>
    <r>
      <t xml:space="preserve">Gesamtkosten </t>
    </r>
    <r>
      <rPr>
        <b/>
        <sz val="12"/>
        <color theme="1"/>
        <rFont val="Calibri"/>
        <family val="2"/>
        <scheme val="minor"/>
      </rPr>
      <t>OHNE</t>
    </r>
    <r>
      <rPr>
        <sz val="12"/>
        <color theme="1"/>
        <rFont val="Calibri"/>
        <family val="2"/>
        <scheme val="minor"/>
      </rPr>
      <t xml:space="preserve"> Mietrouter FritzBox 7590</t>
    </r>
  </si>
  <si>
    <t>Kosten je Monat umgelegt</t>
  </si>
  <si>
    <t>Vergleich der Kosten, die bei einem Abschluss eines 24-monatigen TNG-Glasfaserbasispakets ohne Zusatzleistungen wie Mobilfunk oder TV entstehen.</t>
  </si>
  <si>
    <r>
      <t xml:space="preserve">Gesamtkosten </t>
    </r>
    <r>
      <rPr>
        <b/>
        <sz val="12"/>
        <color theme="1"/>
        <rFont val="Calibri"/>
        <family val="2"/>
        <scheme val="minor"/>
      </rPr>
      <t>MIT</t>
    </r>
    <r>
      <rPr>
        <sz val="12"/>
        <color theme="1"/>
        <rFont val="Calibri"/>
        <family val="2"/>
        <scheme val="minor"/>
      </rPr>
      <t xml:space="preserve"> Mietrouter FritzBox 7590</t>
    </r>
  </si>
  <si>
    <r>
      <t xml:space="preserve">Gesamtkosten </t>
    </r>
    <r>
      <rPr>
        <b/>
        <sz val="12"/>
        <color theme="1"/>
        <rFont val="Calibri"/>
        <family val="2"/>
        <scheme val="minor"/>
      </rPr>
      <t>INKLUSIVE</t>
    </r>
    <r>
      <rPr>
        <sz val="12"/>
        <color theme="1"/>
        <rFont val="Calibri"/>
        <family val="2"/>
        <scheme val="minor"/>
      </rPr>
      <t xml:space="preserve"> FritzBox 7590</t>
    </r>
  </si>
  <si>
    <t>Erstellt von Jochen Czwalina, Klausdorf am 16.06.2019, www.glasfaserjetzt.de</t>
  </si>
  <si>
    <t>Festnetzflatrate</t>
  </si>
  <si>
    <t>Festnetz-zu-mobil-Flat</t>
  </si>
  <si>
    <t>optional</t>
  </si>
  <si>
    <t>enthalten</t>
  </si>
  <si>
    <t>Fritz!Box 7590 Miete</t>
  </si>
  <si>
    <t>Voraussetzung: das anzuschliessende Objekt ist innerhalb von 20m von der Grundstücksgrenze zur Verlegung der LWL erreichbar und es fallen keine zusätzlichen Kosten für die Mehrmeter an. Es gibt noch viele optionale Dienste, die dazu gebucht werden können bzw. enthalten,  wie Mobilfunk-Basispakete,  TV,  mehr Down- und mehr Uploadkapazität. Diese wurden bewusst aus dieser Rechnung herausgehalten, um die Kosten des absoluten Basispreispakets für die drei Tarife zu berechnen. Mehr Informationen zu den Zusatzdienstleistungen sind zu finden auf https://www.tng.de/privatkunden/glasfaseranschluss/ostholstein/.</t>
  </si>
  <si>
    <t>Magenta 50</t>
  </si>
  <si>
    <r>
      <t xml:space="preserve">Gesamtkosten </t>
    </r>
    <r>
      <rPr>
        <b/>
        <sz val="12"/>
        <color theme="1"/>
        <rFont val="Calibri"/>
        <family val="2"/>
        <scheme val="minor"/>
      </rPr>
      <t>OHNE</t>
    </r>
    <r>
      <rPr>
        <sz val="12"/>
        <color theme="1"/>
        <rFont val="Calibri"/>
        <family val="2"/>
        <scheme val="minor"/>
      </rPr>
      <t xml:space="preserve"> Mietrouter</t>
    </r>
  </si>
  <si>
    <t>Router Miete</t>
  </si>
  <si>
    <r>
      <t xml:space="preserve">Gesamtkosten </t>
    </r>
    <r>
      <rPr>
        <b/>
        <sz val="12"/>
        <color theme="1"/>
        <rFont val="Calibri"/>
        <family val="2"/>
        <scheme val="minor"/>
      </rPr>
      <t>MIT</t>
    </r>
    <r>
      <rPr>
        <sz val="12"/>
        <color theme="1"/>
        <rFont val="Calibri"/>
        <family val="2"/>
        <scheme val="minor"/>
      </rPr>
      <t xml:space="preserve"> Mietrouter</t>
    </r>
  </si>
  <si>
    <t xml:space="preserve">Nur </t>
  </si>
  <si>
    <t>Voraussetzung: das anzuschliessende Objekt ist innerhalb von 20m von der Grundstücksgrenze zur Verlegung der LWL erreichbar und es fallen keine zusätzlichen Kosten für die Mehrmeter an. Es gibt noch viele optionale Dienste, die dazu gebucht werden können bzw. enthalten,  wie Mobilfunk-Basispakete,  TV,  mehr Down- und mehr Uploadkapazität. Diese wurden bewusst aus dieser Rechnung herausgehalten, um die Kosten des absoluten Basispreispakets für die drei Tarife zu berechnen. Mehr Informationen zu den Zusatzdienstleistungen sind zu finden auf https://www.tng.de/privatkunden/glasfaseranschluss/ostholstein/. Telekom Tarif Magenta M VDSL, Stand 17.06.2019 https://www.telekom.de/zuhause/tarife-und-optionen/internet/magenta-zuhause-m</t>
  </si>
  <si>
    <t>Neuabschluss per Internet</t>
  </si>
  <si>
    <t>monatliche Differenz zu TNG</t>
  </si>
  <si>
    <t xml:space="preserve"> bis zu 50 Mbit</t>
  </si>
  <si>
    <t>bis zu 50 Mbit</t>
  </si>
  <si>
    <t>bis zu 10 Mbit</t>
  </si>
  <si>
    <t>bereits bestehender Vertrag ab dem 25. Monat</t>
  </si>
  <si>
    <t>Vergleich der Kosten TNG Flott 50 mit dem Telekom Magenta M Paket mit möglichst gleicher Geschwindigkeit (bei T nur "bis zu") für die 24 Monate nach Vertragsabschluss</t>
  </si>
  <si>
    <t>Erstellt von Jochen Czwalina, Klausdorf am 17.06.2019, www.glasfaserjetzt.de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</si>
</sst>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Calibri"/>
      <family val="2"/>
      <scheme val="minor"/>
    </font>
    <font>
      <b/>
      <sz val="12"/>
      <color theme="1"/>
      <name val="Calibri"/>
      <family val="2"/>
      <scheme val="minor"/>
    </font>
    <font>
      <sz val="10"/>
      <color theme="1"/>
      <name val="Calibri"/>
      <family val="2"/>
      <scheme val="minor"/>
    </font>
    <font>
      <b/>
      <sz val="16"/>
      <color theme="1"/>
      <name val="Calibri"/>
      <family val="2"/>
      <scheme val="minor"/>
    </font>
    <font>
      <b/>
      <sz val="18"/>
      <color theme="1"/>
      <name val="Calibri"/>
      <family val="2"/>
      <scheme val="minor"/>
    </font>
    <font>
      <sz val="10"/>
      <color theme="2" tint="-0.249977111117893"/>
      <name val="Calibri"/>
      <family val="2"/>
      <scheme val="minor"/>
    </font>
    <font>
      <b/>
      <sz val="14"/>
      <color theme="1"/>
      <name val="Calibri"/>
      <family val="2"/>
      <scheme val="minor"/>
    </font>
  </fonts>
  <fills count="3">
    <fill>
      <patternFill patternType="none"/>
    </fill>
    <fill>
      <patternFill patternType="gray125"/>
    </fill>
    <fill>
      <patternFill patternType="solid">
        <fgColor theme="7" tint="0.39997558519241921"/>
        <bgColor indexed="64"/>
      </patternFill>
    </fill>
  </fills>
  <borders count="7">
    <border>
      <left/>
      <right/>
      <top/>
      <bottom/>
      <diagonal/>
    </border>
    <border>
      <left/>
      <right/>
      <top/>
      <bottom style="hair">
        <color indexed="64"/>
      </bottom>
      <diagonal/>
    </border>
    <border>
      <left/>
      <right/>
      <top style="hair">
        <color indexed="64"/>
      </top>
      <bottom style="hair">
        <color indexed="64"/>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right/>
      <top style="thin">
        <color indexed="64"/>
      </top>
      <bottom style="double">
        <color indexed="64"/>
      </bottom>
      <diagonal/>
    </border>
  </borders>
  <cellStyleXfs count="1">
    <xf numFmtId="0" fontId="0" fillId="0" borderId="0"/>
  </cellStyleXfs>
  <cellXfs count="41">
    <xf numFmtId="0" fontId="0" fillId="0" borderId="0" xfId="0"/>
    <xf numFmtId="0" fontId="0" fillId="0" borderId="0" xfId="0" quotePrefix="1"/>
    <xf numFmtId="2" fontId="0" fillId="0" borderId="0" xfId="0" applyNumberFormat="1"/>
    <xf numFmtId="0" fontId="1" fillId="0" borderId="0" xfId="0" applyFont="1"/>
    <xf numFmtId="0" fontId="0" fillId="0" borderId="0" xfId="0" applyAlignment="1">
      <alignment vertical="center"/>
    </xf>
    <xf numFmtId="2" fontId="1" fillId="0" borderId="0" xfId="0" applyNumberFormat="1" applyFont="1"/>
    <xf numFmtId="2" fontId="3" fillId="0" borderId="0" xfId="0" applyNumberFormat="1" applyFont="1"/>
    <xf numFmtId="0" fontId="3" fillId="2" borderId="0" xfId="0" applyFont="1" applyFill="1"/>
    <xf numFmtId="0" fontId="1" fillId="2" borderId="0" xfId="0" applyFont="1" applyFill="1"/>
    <xf numFmtId="2" fontId="3" fillId="2" borderId="0" xfId="0" applyNumberFormat="1" applyFont="1" applyFill="1"/>
    <xf numFmtId="2" fontId="1" fillId="2" borderId="0" xfId="0" applyNumberFormat="1" applyFont="1" applyFill="1"/>
    <xf numFmtId="0" fontId="0" fillId="2" borderId="0" xfId="0" applyFill="1"/>
    <xf numFmtId="0" fontId="0" fillId="2" borderId="0" xfId="0" applyFont="1" applyFill="1"/>
    <xf numFmtId="0" fontId="0" fillId="0" borderId="1" xfId="0" applyBorder="1"/>
    <xf numFmtId="0" fontId="0" fillId="0" borderId="1" xfId="0" applyBorder="1" applyAlignment="1">
      <alignment horizontal="right"/>
    </xf>
    <xf numFmtId="0" fontId="0" fillId="0" borderId="0" xfId="0" applyBorder="1"/>
    <xf numFmtId="2" fontId="0" fillId="0" borderId="1" xfId="0" applyNumberFormat="1" applyBorder="1"/>
    <xf numFmtId="0" fontId="0" fillId="0" borderId="2" xfId="0" applyBorder="1"/>
    <xf numFmtId="2" fontId="0" fillId="0" borderId="2" xfId="0" applyNumberFormat="1" applyBorder="1"/>
    <xf numFmtId="0" fontId="5" fillId="0" borderId="0" xfId="0" applyFont="1"/>
    <xf numFmtId="0" fontId="4" fillId="0" borderId="0" xfId="0" applyFont="1" applyFill="1" applyBorder="1" applyAlignment="1">
      <alignment horizontal="center" vertical="center" wrapText="1"/>
    </xf>
    <xf numFmtId="0" fontId="0" fillId="0" borderId="0" xfId="0" applyFill="1" applyBorder="1"/>
    <xf numFmtId="0" fontId="3" fillId="0" borderId="0" xfId="0" applyFont="1" applyFill="1" applyBorder="1"/>
    <xf numFmtId="0" fontId="0" fillId="0" borderId="0" xfId="0" applyFill="1" applyBorder="1" applyAlignment="1">
      <alignment horizontal="right"/>
    </xf>
    <xf numFmtId="2" fontId="0" fillId="0" borderId="0" xfId="0" applyNumberFormat="1" applyFill="1" applyBorder="1"/>
    <xf numFmtId="2" fontId="1" fillId="0" borderId="0" xfId="0" applyNumberFormat="1" applyFont="1" applyFill="1" applyBorder="1"/>
    <xf numFmtId="2" fontId="3" fillId="0" borderId="0" xfId="0" applyNumberFormat="1" applyFont="1" applyFill="1" applyBorder="1"/>
    <xf numFmtId="0" fontId="6" fillId="0" borderId="0" xfId="0" applyFont="1" applyAlignment="1">
      <alignment horizontal="center" wrapText="1"/>
    </xf>
    <xf numFmtId="2" fontId="3" fillId="2" borderId="6" xfId="0" applyNumberFormat="1" applyFont="1" applyFill="1" applyBorder="1"/>
    <xf numFmtId="0" fontId="3" fillId="2" borderId="6" xfId="0" applyFont="1" applyFill="1" applyBorder="1"/>
    <xf numFmtId="0" fontId="1" fillId="2" borderId="6" xfId="0" applyFont="1" applyFill="1" applyBorder="1"/>
    <xf numFmtId="0" fontId="3" fillId="2" borderId="0" xfId="0" applyFont="1" applyFill="1" applyAlignment="1">
      <alignment horizont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0" borderId="0" xfId="0" applyFont="1" applyAlignment="1">
      <alignment horizontal="left" vertical="top"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0" borderId="0" xfId="0" applyFont="1" applyAlignment="1">
      <alignment horizontal="left" wrapText="1"/>
    </xf>
    <xf numFmtId="2" fontId="1" fillId="2" borderId="0" xfId="0" applyNumberFormat="1" applyFont="1" applyFill="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12700</xdr:colOff>
      <xdr:row>26</xdr:row>
      <xdr:rowOff>88900</xdr:rowOff>
    </xdr:from>
    <xdr:to>
      <xdr:col>6</xdr:col>
      <xdr:colOff>127000</xdr:colOff>
      <xdr:row>29</xdr:row>
      <xdr:rowOff>12700</xdr:rowOff>
    </xdr:to>
    <xdr:sp macro="" textlink="">
      <xdr:nvSpPr>
        <xdr:cNvPr id="11" name="Pfeil nach links 10">
          <a:extLst>
            <a:ext uri="{FF2B5EF4-FFF2-40B4-BE49-F238E27FC236}">
              <a16:creationId xmlns:a16="http://schemas.microsoft.com/office/drawing/2014/main" id="{EA2B7E90-B6E8-6A41-A07C-7C8EAE63CC17}"/>
            </a:ext>
          </a:extLst>
        </xdr:cNvPr>
        <xdr:cNvSpPr/>
      </xdr:nvSpPr>
      <xdr:spPr>
        <a:xfrm>
          <a:off x="4826000" y="6032500"/>
          <a:ext cx="1892300" cy="596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t>Echte monatliche</a:t>
          </a:r>
          <a:r>
            <a:rPr lang="de-DE" sz="1100" b="1" baseline="0"/>
            <a:t> Kosten!</a:t>
          </a:r>
          <a:endParaRPr lang="de-DE" sz="1100" b="1"/>
        </a:p>
      </xdr:txBody>
    </xdr:sp>
    <xdr:clientData/>
  </xdr:twoCellAnchor>
  <xdr:twoCellAnchor>
    <xdr:from>
      <xdr:col>4</xdr:col>
      <xdr:colOff>12700</xdr:colOff>
      <xdr:row>31</xdr:row>
      <xdr:rowOff>38100</xdr:rowOff>
    </xdr:from>
    <xdr:to>
      <xdr:col>6</xdr:col>
      <xdr:colOff>127000</xdr:colOff>
      <xdr:row>33</xdr:row>
      <xdr:rowOff>165100</xdr:rowOff>
    </xdr:to>
    <xdr:sp macro="" textlink="">
      <xdr:nvSpPr>
        <xdr:cNvPr id="14" name="Pfeil nach links 13">
          <a:extLst>
            <a:ext uri="{FF2B5EF4-FFF2-40B4-BE49-F238E27FC236}">
              <a16:creationId xmlns:a16="http://schemas.microsoft.com/office/drawing/2014/main" id="{7741F4BB-BF87-2C42-8D3E-8123D0FAFA93}"/>
            </a:ext>
          </a:extLst>
        </xdr:cNvPr>
        <xdr:cNvSpPr/>
      </xdr:nvSpPr>
      <xdr:spPr>
        <a:xfrm>
          <a:off x="4826000" y="7061200"/>
          <a:ext cx="1892300" cy="596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t>Echte monatliche</a:t>
          </a:r>
          <a:r>
            <a:rPr lang="de-DE" sz="1100" b="1" baseline="0"/>
            <a:t> Kosten!</a:t>
          </a:r>
          <a:endParaRPr lang="de-DE" sz="1100" b="1"/>
        </a:p>
      </xdr:txBody>
    </xdr:sp>
    <xdr:clientData/>
  </xdr:twoCellAnchor>
  <xdr:twoCellAnchor>
    <xdr:from>
      <xdr:col>5</xdr:col>
      <xdr:colOff>12700</xdr:colOff>
      <xdr:row>36</xdr:row>
      <xdr:rowOff>50800</xdr:rowOff>
    </xdr:from>
    <xdr:to>
      <xdr:col>7</xdr:col>
      <xdr:colOff>254000</xdr:colOff>
      <xdr:row>38</xdr:row>
      <xdr:rowOff>177800</xdr:rowOff>
    </xdr:to>
    <xdr:sp macro="" textlink="">
      <xdr:nvSpPr>
        <xdr:cNvPr id="15" name="Pfeil nach links 14">
          <a:extLst>
            <a:ext uri="{FF2B5EF4-FFF2-40B4-BE49-F238E27FC236}">
              <a16:creationId xmlns:a16="http://schemas.microsoft.com/office/drawing/2014/main" id="{B2B0B1A5-4C33-4843-BDF3-A2DF5E4D9761}"/>
            </a:ext>
          </a:extLst>
        </xdr:cNvPr>
        <xdr:cNvSpPr/>
      </xdr:nvSpPr>
      <xdr:spPr>
        <a:xfrm>
          <a:off x="5778500" y="8216900"/>
          <a:ext cx="1892300" cy="596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t>Echte monatliche</a:t>
          </a:r>
          <a:r>
            <a:rPr lang="de-DE" sz="1100" b="1" baseline="0"/>
            <a:t> Kosten!</a:t>
          </a:r>
          <a:endParaRPr lang="de-DE" sz="11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88901</xdr:colOff>
      <xdr:row>4</xdr:row>
      <xdr:rowOff>177800</xdr:rowOff>
    </xdr:from>
    <xdr:to>
      <xdr:col>6</xdr:col>
      <xdr:colOff>180227</xdr:colOff>
      <xdr:row>8</xdr:row>
      <xdr:rowOff>76200</xdr:rowOff>
    </xdr:to>
    <xdr:pic>
      <xdr:nvPicPr>
        <xdr:cNvPr id="5" name="Grafik 4">
          <a:extLst>
            <a:ext uri="{FF2B5EF4-FFF2-40B4-BE49-F238E27FC236}">
              <a16:creationId xmlns:a16="http://schemas.microsoft.com/office/drawing/2014/main" id="{0BE3E7F5-3D02-9847-B787-4D26F1E36468}"/>
            </a:ext>
          </a:extLst>
        </xdr:cNvPr>
        <xdr:cNvPicPr>
          <a:picLocks noChangeAspect="1"/>
        </xdr:cNvPicPr>
      </xdr:nvPicPr>
      <xdr:blipFill>
        <a:blip xmlns:r="http://schemas.openxmlformats.org/officeDocument/2006/relationships" r:embed="rId1"/>
        <a:stretch>
          <a:fillRect/>
        </a:stretch>
      </xdr:blipFill>
      <xdr:spPr>
        <a:xfrm>
          <a:off x="5715001" y="2070100"/>
          <a:ext cx="954926" cy="711200"/>
        </a:xfrm>
        <a:prstGeom prst="rect">
          <a:avLst/>
        </a:prstGeom>
      </xdr:spPr>
    </xdr:pic>
    <xdr:clientData/>
  </xdr:twoCellAnchor>
  <xdr:twoCellAnchor editAs="oneCell">
    <xdr:from>
      <xdr:col>1</xdr:col>
      <xdr:colOff>190500</xdr:colOff>
      <xdr:row>3</xdr:row>
      <xdr:rowOff>0</xdr:rowOff>
    </xdr:from>
    <xdr:to>
      <xdr:col>1</xdr:col>
      <xdr:colOff>1422400</xdr:colOff>
      <xdr:row>4</xdr:row>
      <xdr:rowOff>34343</xdr:rowOff>
    </xdr:to>
    <xdr:pic>
      <xdr:nvPicPr>
        <xdr:cNvPr id="6" name="Grafik 5">
          <a:extLst>
            <a:ext uri="{FF2B5EF4-FFF2-40B4-BE49-F238E27FC236}">
              <a16:creationId xmlns:a16="http://schemas.microsoft.com/office/drawing/2014/main" id="{78A8BF59-2800-E343-9ADF-4C1B123AFFEF}"/>
            </a:ext>
          </a:extLst>
        </xdr:cNvPr>
        <xdr:cNvPicPr>
          <a:picLocks noChangeAspect="1"/>
        </xdr:cNvPicPr>
      </xdr:nvPicPr>
      <xdr:blipFill>
        <a:blip xmlns:r="http://schemas.openxmlformats.org/officeDocument/2006/relationships" r:embed="rId2"/>
        <a:stretch>
          <a:fillRect/>
        </a:stretch>
      </xdr:blipFill>
      <xdr:spPr>
        <a:xfrm>
          <a:off x="1739900" y="1536700"/>
          <a:ext cx="1231900" cy="301043"/>
        </a:xfrm>
        <a:prstGeom prst="rect">
          <a:avLst/>
        </a:prstGeom>
      </xdr:spPr>
    </xdr:pic>
    <xdr:clientData/>
  </xdr:twoCellAnchor>
  <xdr:twoCellAnchor editAs="oneCell">
    <xdr:from>
      <xdr:col>5</xdr:col>
      <xdr:colOff>76200</xdr:colOff>
      <xdr:row>2</xdr:row>
      <xdr:rowOff>1032491</xdr:rowOff>
    </xdr:from>
    <xdr:to>
      <xdr:col>6</xdr:col>
      <xdr:colOff>203200</xdr:colOff>
      <xdr:row>5</xdr:row>
      <xdr:rowOff>53191</xdr:rowOff>
    </xdr:to>
    <xdr:pic>
      <xdr:nvPicPr>
        <xdr:cNvPr id="7" name="Grafik 6">
          <a:extLst>
            <a:ext uri="{FF2B5EF4-FFF2-40B4-BE49-F238E27FC236}">
              <a16:creationId xmlns:a16="http://schemas.microsoft.com/office/drawing/2014/main" id="{DEDD54E6-A71E-3645-8A5B-E31062351DF0}"/>
            </a:ext>
          </a:extLst>
        </xdr:cNvPr>
        <xdr:cNvPicPr>
          <a:picLocks noChangeAspect="1"/>
        </xdr:cNvPicPr>
      </xdr:nvPicPr>
      <xdr:blipFill>
        <a:blip xmlns:r="http://schemas.openxmlformats.org/officeDocument/2006/relationships" r:embed="rId3"/>
        <a:stretch>
          <a:fillRect/>
        </a:stretch>
      </xdr:blipFill>
      <xdr:spPr>
        <a:xfrm>
          <a:off x="5702300" y="2099291"/>
          <a:ext cx="990600" cy="5193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63687-7D26-214B-9FC4-B713D2CDE54E}">
  <sheetPr>
    <pageSetUpPr fitToPage="1"/>
  </sheetPr>
  <dimension ref="A1:L42"/>
  <sheetViews>
    <sheetView showGridLines="0" workbookViewId="0">
      <selection activeCell="L21" sqref="L21"/>
    </sheetView>
  </sheetViews>
  <sheetFormatPr baseColWidth="10" defaultRowHeight="16"/>
  <cols>
    <col min="1" max="1" width="20.33203125" customWidth="1"/>
    <col min="2" max="2" width="19.1640625" customWidth="1"/>
    <col min="3" max="3" width="11.5" customWidth="1"/>
    <col min="4" max="4" width="12.1640625" customWidth="1"/>
    <col min="5" max="5" width="12.5" customWidth="1"/>
  </cols>
  <sheetData>
    <row r="1" spans="1:8" ht="62" customHeight="1" thickTop="1" thickBot="1">
      <c r="A1" s="32" t="s">
        <v>25</v>
      </c>
      <c r="B1" s="33"/>
      <c r="C1" s="33"/>
      <c r="D1" s="33"/>
      <c r="E1" s="33"/>
      <c r="F1" s="33"/>
      <c r="G1" s="33"/>
      <c r="H1" s="34"/>
    </row>
    <row r="2" spans="1:8" ht="17" thickTop="1"/>
    <row r="3" spans="1:8" ht="21">
      <c r="C3" s="7" t="s">
        <v>0</v>
      </c>
      <c r="D3" s="7" t="s">
        <v>1</v>
      </c>
      <c r="E3" s="7" t="s">
        <v>2</v>
      </c>
    </row>
    <row r="5" spans="1:8">
      <c r="A5" s="13" t="s">
        <v>10</v>
      </c>
      <c r="B5" s="13" t="s">
        <v>3</v>
      </c>
      <c r="C5" s="14" t="s">
        <v>5</v>
      </c>
      <c r="D5" s="14" t="s">
        <v>6</v>
      </c>
      <c r="E5" s="14" t="s">
        <v>7</v>
      </c>
    </row>
    <row r="6" spans="1:8">
      <c r="A6" s="1"/>
      <c r="B6" s="13" t="s">
        <v>4</v>
      </c>
      <c r="C6" s="14" t="s">
        <v>8</v>
      </c>
      <c r="D6" s="14" t="s">
        <v>9</v>
      </c>
      <c r="E6" s="14" t="s">
        <v>5</v>
      </c>
    </row>
    <row r="8" spans="1:8">
      <c r="A8" s="13" t="s">
        <v>29</v>
      </c>
      <c r="B8" s="13" t="s">
        <v>11</v>
      </c>
      <c r="C8" s="14" t="s">
        <v>12</v>
      </c>
      <c r="D8" s="14" t="s">
        <v>12</v>
      </c>
      <c r="E8" s="14" t="s">
        <v>12</v>
      </c>
      <c r="G8" s="4"/>
    </row>
    <row r="10" spans="1:8">
      <c r="A10" s="13" t="s">
        <v>22</v>
      </c>
      <c r="B10" s="13"/>
      <c r="C10" s="13">
        <v>1</v>
      </c>
      <c r="D10" s="13">
        <v>2</v>
      </c>
      <c r="E10" s="13">
        <v>2</v>
      </c>
    </row>
    <row r="12" spans="1:8">
      <c r="A12" s="13" t="s">
        <v>13</v>
      </c>
      <c r="B12" s="13" t="s">
        <v>14</v>
      </c>
      <c r="C12" s="16">
        <v>79.95</v>
      </c>
      <c r="D12" s="16">
        <v>39.950000000000003</v>
      </c>
      <c r="E12" s="16">
        <v>0</v>
      </c>
    </row>
    <row r="13" spans="1:8">
      <c r="C13" s="2"/>
      <c r="D13" s="2"/>
      <c r="E13" s="2"/>
    </row>
    <row r="14" spans="1:8">
      <c r="A14" s="13" t="s">
        <v>33</v>
      </c>
      <c r="B14" s="13" t="s">
        <v>31</v>
      </c>
      <c r="C14" s="16">
        <v>4.95</v>
      </c>
      <c r="D14" s="16">
        <v>4.95</v>
      </c>
      <c r="E14" s="16"/>
    </row>
    <row r="15" spans="1:8">
      <c r="A15" s="13"/>
      <c r="B15" s="13" t="s">
        <v>32</v>
      </c>
      <c r="C15" s="16"/>
      <c r="D15" s="16"/>
      <c r="E15" s="16">
        <v>0</v>
      </c>
    </row>
    <row r="16" spans="1:8">
      <c r="C16" s="2"/>
      <c r="D16" s="2"/>
      <c r="E16" s="2"/>
    </row>
    <row r="17" spans="1:12">
      <c r="A17" s="13" t="s">
        <v>30</v>
      </c>
      <c r="B17" s="13" t="s">
        <v>31</v>
      </c>
      <c r="C17" s="16">
        <v>9.9499999999999993</v>
      </c>
      <c r="D17" s="16">
        <v>9.9499999999999993</v>
      </c>
      <c r="E17" s="16"/>
    </row>
    <row r="18" spans="1:12">
      <c r="B18" s="17" t="s">
        <v>32</v>
      </c>
      <c r="C18" s="18"/>
      <c r="D18" s="18"/>
      <c r="E18" s="18">
        <v>0</v>
      </c>
    </row>
    <row r="19" spans="1:12">
      <c r="C19" s="2"/>
      <c r="D19" s="2"/>
      <c r="E19" s="2"/>
    </row>
    <row r="20" spans="1:12">
      <c r="A20" s="13" t="s">
        <v>18</v>
      </c>
      <c r="B20" s="13" t="s">
        <v>15</v>
      </c>
      <c r="C20" s="16">
        <v>24.95</v>
      </c>
      <c r="D20" s="16"/>
      <c r="E20" s="16"/>
    </row>
    <row r="21" spans="1:12">
      <c r="A21" s="15"/>
      <c r="B21" s="13" t="s">
        <v>17</v>
      </c>
      <c r="C21" s="16">
        <v>39.950000000000003</v>
      </c>
      <c r="D21" s="16"/>
      <c r="E21" s="16"/>
    </row>
    <row r="22" spans="1:12">
      <c r="B22" s="17" t="s">
        <v>16</v>
      </c>
      <c r="C22" s="18"/>
      <c r="D22" s="18">
        <v>24.95</v>
      </c>
      <c r="E22" s="18">
        <v>24.95</v>
      </c>
    </row>
    <row r="23" spans="1:12">
      <c r="B23" s="17" t="s">
        <v>19</v>
      </c>
      <c r="C23" s="18"/>
      <c r="D23" s="18">
        <v>44.95</v>
      </c>
      <c r="E23" s="18">
        <v>54.95</v>
      </c>
    </row>
    <row r="24" spans="1:12">
      <c r="C24" s="2"/>
      <c r="D24" s="2"/>
      <c r="E24" s="2"/>
    </row>
    <row r="25" spans="1:12">
      <c r="A25" s="11" t="s">
        <v>23</v>
      </c>
      <c r="B25" s="11"/>
      <c r="C25" s="2">
        <f>C12+(C20*3)+(C21*21)</f>
        <v>993.75</v>
      </c>
      <c r="D25" s="2">
        <f>D12+(D22*6)+(D23*18)</f>
        <v>998.75</v>
      </c>
    </row>
    <row r="26" spans="1:12">
      <c r="A26" t="s">
        <v>20</v>
      </c>
      <c r="C26" s="2">
        <v>25</v>
      </c>
      <c r="D26" s="2">
        <v>25</v>
      </c>
    </row>
    <row r="27" spans="1:12">
      <c r="A27" s="3" t="s">
        <v>21</v>
      </c>
      <c r="B27" s="3"/>
      <c r="C27" s="5">
        <f>C25-C26</f>
        <v>968.75</v>
      </c>
      <c r="D27" s="5">
        <f t="shared" ref="D27" si="0">D25-D26</f>
        <v>973.75</v>
      </c>
    </row>
    <row r="28" spans="1:12" ht="21">
      <c r="A28" s="7" t="s">
        <v>24</v>
      </c>
      <c r="B28" s="8"/>
      <c r="C28" s="9">
        <f>C27/24</f>
        <v>40.364583333333336</v>
      </c>
      <c r="D28" s="9">
        <f>D27/24</f>
        <v>40.572916666666664</v>
      </c>
      <c r="L28" t="s">
        <v>39</v>
      </c>
    </row>
    <row r="30" spans="1:12">
      <c r="A30" s="12" t="s">
        <v>26</v>
      </c>
      <c r="B30" s="11"/>
      <c r="C30" s="2">
        <f>C12+(C20*3)+(C21*21)+(24*C14)</f>
        <v>1112.55</v>
      </c>
      <c r="D30" s="2">
        <f>D12+(D22*6)+(D23*18)+(24*D14)</f>
        <v>1117.55</v>
      </c>
    </row>
    <row r="31" spans="1:12">
      <c r="A31" t="s">
        <v>20</v>
      </c>
      <c r="C31" s="2">
        <v>25</v>
      </c>
      <c r="D31" s="2">
        <v>25</v>
      </c>
    </row>
    <row r="32" spans="1:12">
      <c r="A32" s="3" t="s">
        <v>21</v>
      </c>
      <c r="B32" s="3"/>
      <c r="C32" s="5">
        <f>C30-C31</f>
        <v>1087.55</v>
      </c>
      <c r="D32" s="5">
        <f t="shared" ref="D32" si="1">D30-D31</f>
        <v>1092.55</v>
      </c>
    </row>
    <row r="33" spans="1:8" ht="21">
      <c r="A33" s="7" t="s">
        <v>24</v>
      </c>
      <c r="B33" s="8"/>
      <c r="C33" s="9">
        <f>C32/24</f>
        <v>45.314583333333331</v>
      </c>
      <c r="D33" s="9">
        <f>D32/24</f>
        <v>45.522916666666667</v>
      </c>
    </row>
    <row r="34" spans="1:8" ht="21">
      <c r="A34" s="3"/>
      <c r="B34" s="3"/>
      <c r="C34" s="6"/>
      <c r="D34" s="6"/>
    </row>
    <row r="35" spans="1:8">
      <c r="A35" s="12" t="s">
        <v>27</v>
      </c>
      <c r="B35" s="11"/>
      <c r="E35" s="2">
        <f>E12+(E22*6)+(E23*18)+E15+E18</f>
        <v>1138.8</v>
      </c>
    </row>
    <row r="36" spans="1:8">
      <c r="A36" t="s">
        <v>20</v>
      </c>
      <c r="E36" s="2">
        <v>25</v>
      </c>
    </row>
    <row r="37" spans="1:8">
      <c r="A37" s="3" t="s">
        <v>21</v>
      </c>
      <c r="B37" s="3"/>
      <c r="C37" s="3"/>
      <c r="D37" s="3"/>
      <c r="E37" s="5">
        <f>E35-E36</f>
        <v>1113.8</v>
      </c>
    </row>
    <row r="38" spans="1:8" ht="21">
      <c r="A38" s="7" t="s">
        <v>24</v>
      </c>
      <c r="B38" s="8"/>
      <c r="C38" s="10"/>
      <c r="D38" s="11"/>
      <c r="E38" s="9">
        <f>E37/24</f>
        <v>46.408333333333331</v>
      </c>
    </row>
    <row r="41" spans="1:8" ht="62" customHeight="1">
      <c r="A41" s="35" t="s">
        <v>34</v>
      </c>
      <c r="B41" s="35"/>
      <c r="C41" s="35"/>
      <c r="D41" s="35"/>
      <c r="E41" s="35"/>
      <c r="F41" s="35"/>
      <c r="G41" s="35"/>
      <c r="H41" s="35"/>
    </row>
    <row r="42" spans="1:8">
      <c r="A42" s="19" t="s">
        <v>28</v>
      </c>
    </row>
  </sheetData>
  <mergeCells count="2">
    <mergeCell ref="A1:H1"/>
    <mergeCell ref="A41:H41"/>
  </mergeCells>
  <pageMargins left="0.7" right="0.7" top="0.78740157499999996" bottom="0.78740157499999996" header="0.3" footer="0.3"/>
  <pageSetup paperSize="9" scale="76"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13870-B5D6-DD43-B1D8-801550F54F4F}">
  <sheetPr>
    <pageSetUpPr fitToPage="1"/>
  </sheetPr>
  <dimension ref="A1:I34"/>
  <sheetViews>
    <sheetView showGridLines="0" tabSelected="1" workbookViewId="0">
      <selection activeCell="P30" sqref="P30"/>
    </sheetView>
  </sheetViews>
  <sheetFormatPr baseColWidth="10" defaultRowHeight="16"/>
  <cols>
    <col min="1" max="1" width="20.33203125" customWidth="1"/>
    <col min="2" max="2" width="19.1640625" customWidth="1"/>
    <col min="3" max="3" width="15.1640625" customWidth="1"/>
    <col min="4" max="4" width="4" customWidth="1"/>
    <col min="5" max="5" width="15.1640625" customWidth="1"/>
    <col min="6" max="6" width="11.33203125" customWidth="1"/>
    <col min="7" max="7" width="3.33203125" customWidth="1"/>
    <col min="8" max="8" width="15.1640625" customWidth="1"/>
    <col min="9" max="9" width="12.33203125" customWidth="1"/>
  </cols>
  <sheetData>
    <row r="1" spans="1:9" ht="75" customHeight="1" thickTop="1" thickBot="1">
      <c r="A1" s="36" t="s">
        <v>47</v>
      </c>
      <c r="B1" s="37"/>
      <c r="C1" s="37"/>
      <c r="D1" s="37"/>
      <c r="E1" s="37"/>
      <c r="F1" s="37"/>
      <c r="G1" s="37"/>
      <c r="H1" s="37"/>
      <c r="I1" s="38"/>
    </row>
    <row r="2" spans="1:9" ht="9" customHeight="1" thickTop="1">
      <c r="A2" s="20"/>
      <c r="B2" s="20"/>
      <c r="C2" s="20"/>
      <c r="D2" s="20"/>
      <c r="E2" s="20"/>
      <c r="F2" s="20"/>
      <c r="G2" s="20"/>
      <c r="H2" s="20"/>
    </row>
    <row r="3" spans="1:9" ht="39" customHeight="1">
      <c r="C3" s="27" t="s">
        <v>41</v>
      </c>
      <c r="D3" s="21"/>
      <c r="E3" s="39" t="s">
        <v>41</v>
      </c>
      <c r="F3" s="39"/>
      <c r="H3" s="39" t="s">
        <v>46</v>
      </c>
      <c r="I3" s="39"/>
    </row>
    <row r="4" spans="1:9" ht="21">
      <c r="C4" s="31" t="s">
        <v>0</v>
      </c>
      <c r="D4" s="22"/>
      <c r="E4" s="31" t="s">
        <v>35</v>
      </c>
      <c r="H4" s="31" t="s">
        <v>35</v>
      </c>
    </row>
    <row r="5" spans="1:9">
      <c r="D5" s="21"/>
    </row>
    <row r="6" spans="1:9">
      <c r="A6" s="13" t="s">
        <v>10</v>
      </c>
      <c r="B6" s="13" t="s">
        <v>3</v>
      </c>
      <c r="C6" s="14" t="s">
        <v>5</v>
      </c>
      <c r="D6" s="23"/>
      <c r="E6" s="14" t="s">
        <v>44</v>
      </c>
      <c r="H6" s="14" t="s">
        <v>43</v>
      </c>
    </row>
    <row r="7" spans="1:9">
      <c r="A7" s="1"/>
      <c r="B7" s="13" t="s">
        <v>4</v>
      </c>
      <c r="C7" s="14" t="s">
        <v>8</v>
      </c>
      <c r="D7" s="23"/>
      <c r="E7" s="14" t="s">
        <v>45</v>
      </c>
      <c r="H7" s="14" t="s">
        <v>45</v>
      </c>
    </row>
    <row r="8" spans="1:9">
      <c r="D8" s="21"/>
    </row>
    <row r="9" spans="1:9">
      <c r="A9" s="13" t="s">
        <v>29</v>
      </c>
      <c r="B9" s="13" t="s">
        <v>11</v>
      </c>
      <c r="C9" s="14" t="s">
        <v>12</v>
      </c>
      <c r="D9" s="23"/>
      <c r="E9" s="14" t="s">
        <v>12</v>
      </c>
      <c r="G9" s="4"/>
      <c r="H9" s="14" t="s">
        <v>12</v>
      </c>
    </row>
    <row r="10" spans="1:9">
      <c r="D10" s="21"/>
    </row>
    <row r="11" spans="1:9">
      <c r="A11" s="13" t="s">
        <v>22</v>
      </c>
      <c r="B11" s="13"/>
      <c r="C11" s="13">
        <v>1</v>
      </c>
      <c r="D11" s="21"/>
      <c r="E11" s="13">
        <v>2</v>
      </c>
      <c r="H11" s="13">
        <v>2</v>
      </c>
    </row>
    <row r="12" spans="1:9">
      <c r="D12" s="21"/>
    </row>
    <row r="13" spans="1:9">
      <c r="A13" s="13" t="s">
        <v>13</v>
      </c>
      <c r="B13" s="13" t="s">
        <v>14</v>
      </c>
      <c r="C13" s="16">
        <v>79.95</v>
      </c>
      <c r="D13" s="24"/>
      <c r="E13" s="16">
        <v>69.95</v>
      </c>
      <c r="H13" s="16">
        <v>0</v>
      </c>
    </row>
    <row r="14" spans="1:9">
      <c r="C14" s="2"/>
      <c r="D14" s="24"/>
      <c r="E14" s="2"/>
      <c r="H14" s="2"/>
    </row>
    <row r="15" spans="1:9">
      <c r="A15" s="13" t="s">
        <v>37</v>
      </c>
      <c r="B15" s="13" t="s">
        <v>31</v>
      </c>
      <c r="C15" s="16">
        <v>4.95</v>
      </c>
      <c r="D15" s="24"/>
      <c r="E15" s="16">
        <v>4.9400000000000004</v>
      </c>
      <c r="H15" s="16">
        <v>4.9400000000000004</v>
      </c>
    </row>
    <row r="16" spans="1:9">
      <c r="A16" s="13"/>
      <c r="B16" s="13" t="s">
        <v>32</v>
      </c>
      <c r="C16" s="16"/>
      <c r="D16" s="24"/>
      <c r="E16" s="16"/>
      <c r="H16" s="16"/>
    </row>
    <row r="17" spans="1:9">
      <c r="C17" s="2"/>
      <c r="D17" s="24"/>
      <c r="E17" s="2"/>
      <c r="H17" s="2"/>
    </row>
    <row r="18" spans="1:9">
      <c r="A18" s="13" t="s">
        <v>18</v>
      </c>
      <c r="B18" s="13" t="s">
        <v>15</v>
      </c>
      <c r="C18" s="16">
        <v>24.95</v>
      </c>
      <c r="D18" s="24"/>
      <c r="E18" s="16"/>
      <c r="H18" s="16"/>
    </row>
    <row r="19" spans="1:9">
      <c r="A19" s="15"/>
      <c r="B19" s="13" t="s">
        <v>17</v>
      </c>
      <c r="C19" s="16">
        <v>39.950000000000003</v>
      </c>
      <c r="D19" s="24"/>
      <c r="E19" s="16"/>
      <c r="H19" s="16"/>
    </row>
    <row r="20" spans="1:9">
      <c r="B20" s="17" t="s">
        <v>16</v>
      </c>
      <c r="C20" s="18"/>
      <c r="D20" s="24"/>
      <c r="E20" s="18">
        <v>19.95</v>
      </c>
      <c r="H20" s="18">
        <v>39.950000000000003</v>
      </c>
    </row>
    <row r="21" spans="1:9">
      <c r="B21" s="17" t="s">
        <v>19</v>
      </c>
      <c r="C21" s="18"/>
      <c r="D21" s="24"/>
      <c r="E21" s="18">
        <v>39.950000000000003</v>
      </c>
      <c r="H21" s="18">
        <v>39.950000000000003</v>
      </c>
    </row>
    <row r="22" spans="1:9">
      <c r="C22" s="2"/>
      <c r="D22" s="24"/>
      <c r="E22" s="2"/>
      <c r="H22" s="2"/>
    </row>
    <row r="23" spans="1:9">
      <c r="A23" s="11" t="s">
        <v>36</v>
      </c>
      <c r="B23" s="11"/>
      <c r="C23" s="2">
        <f>C13+(C18*3)+(C19*21)</f>
        <v>993.75</v>
      </c>
      <c r="D23" s="24"/>
      <c r="E23" s="2">
        <f>E13+(E20*6)+(E21*18)</f>
        <v>908.75</v>
      </c>
      <c r="F23" s="40" t="s">
        <v>42</v>
      </c>
      <c r="H23" s="2">
        <f>H13+(H20*6)+(H21*18)</f>
        <v>958.80000000000007</v>
      </c>
      <c r="I23" s="40" t="s">
        <v>42</v>
      </c>
    </row>
    <row r="24" spans="1:9" ht="16" customHeight="1">
      <c r="A24" t="s">
        <v>20</v>
      </c>
      <c r="C24" s="2">
        <v>25</v>
      </c>
      <c r="D24" s="24"/>
      <c r="E24" s="2">
        <v>100</v>
      </c>
      <c r="F24" s="40"/>
      <c r="H24" s="2">
        <v>0</v>
      </c>
      <c r="I24" s="40"/>
    </row>
    <row r="25" spans="1:9" ht="21" customHeight="1">
      <c r="A25" s="3" t="s">
        <v>21</v>
      </c>
      <c r="B25" s="3"/>
      <c r="C25" s="5">
        <f>C23-C24</f>
        <v>968.75</v>
      </c>
      <c r="D25" s="25"/>
      <c r="E25" s="5">
        <f t="shared" ref="E25" si="0">E23-E24</f>
        <v>808.75</v>
      </c>
      <c r="F25" s="40"/>
      <c r="H25" s="5">
        <f>H23-H24</f>
        <v>958.80000000000007</v>
      </c>
      <c r="I25" s="40"/>
    </row>
    <row r="26" spans="1:9" ht="22" thickBot="1">
      <c r="A26" s="29" t="s">
        <v>24</v>
      </c>
      <c r="B26" s="30"/>
      <c r="C26" s="28">
        <f>C25/24</f>
        <v>40.364583333333336</v>
      </c>
      <c r="D26" s="26"/>
      <c r="E26" s="28">
        <f>E25/24</f>
        <v>33.697916666666664</v>
      </c>
      <c r="F26" s="28">
        <f>C26-E26</f>
        <v>6.6666666666666714</v>
      </c>
      <c r="H26" s="28">
        <f>H25/24</f>
        <v>39.950000000000003</v>
      </c>
      <c r="I26" s="28">
        <f>C26-H26</f>
        <v>0.41458333333333286</v>
      </c>
    </row>
    <row r="27" spans="1:9" ht="17" thickTop="1">
      <c r="D27" s="21"/>
    </row>
    <row r="28" spans="1:9">
      <c r="A28" s="12" t="s">
        <v>38</v>
      </c>
      <c r="B28" s="11"/>
      <c r="C28" s="2">
        <f>C13+(C18*3)+(C19*21)+(24*C15)</f>
        <v>1112.55</v>
      </c>
      <c r="D28" s="24"/>
      <c r="E28" s="2">
        <f>E13+(E20*6)+(E21*18)+(24*E15)</f>
        <v>1027.31</v>
      </c>
      <c r="F28" s="40" t="s">
        <v>42</v>
      </c>
      <c r="H28" s="2">
        <f>H13+(H20*6)+(H21*18)+(24*H15)</f>
        <v>1077.3600000000001</v>
      </c>
      <c r="I28" s="40" t="s">
        <v>42</v>
      </c>
    </row>
    <row r="29" spans="1:9" ht="16" customHeight="1">
      <c r="A29" t="s">
        <v>20</v>
      </c>
      <c r="C29" s="2">
        <v>25</v>
      </c>
      <c r="D29" s="24"/>
      <c r="E29" s="2">
        <v>200</v>
      </c>
      <c r="F29" s="40"/>
      <c r="H29" s="2">
        <v>0</v>
      </c>
      <c r="I29" s="40"/>
    </row>
    <row r="30" spans="1:9">
      <c r="A30" s="3" t="s">
        <v>21</v>
      </c>
      <c r="B30" s="3"/>
      <c r="C30" s="5">
        <f>C28-C29</f>
        <v>1087.55</v>
      </c>
      <c r="D30" s="25"/>
      <c r="E30" s="5">
        <f t="shared" ref="E30" si="1">E28-E29</f>
        <v>827.31</v>
      </c>
      <c r="F30" s="40"/>
      <c r="H30" s="5">
        <f>H28-H29</f>
        <v>1077.3600000000001</v>
      </c>
      <c r="I30" s="40"/>
    </row>
    <row r="31" spans="1:9" ht="22" thickBot="1">
      <c r="A31" s="29" t="s">
        <v>24</v>
      </c>
      <c r="B31" s="30"/>
      <c r="C31" s="28">
        <f>C30/24</f>
        <v>45.314583333333331</v>
      </c>
      <c r="D31" s="26"/>
      <c r="E31" s="28">
        <f>E30/24</f>
        <v>34.471249999999998</v>
      </c>
      <c r="F31" s="28">
        <f>C31-E31</f>
        <v>10.843333333333334</v>
      </c>
      <c r="H31" s="28">
        <f>H30/24</f>
        <v>44.890000000000008</v>
      </c>
      <c r="I31" s="28">
        <f>C31-H31</f>
        <v>0.42458333333332376</v>
      </c>
    </row>
    <row r="32" spans="1:9" ht="22" thickTop="1">
      <c r="A32" s="3"/>
      <c r="B32" s="3"/>
      <c r="C32" s="6"/>
      <c r="D32" s="26"/>
      <c r="E32" s="6"/>
    </row>
    <row r="33" spans="1:9" ht="78" customHeight="1">
      <c r="A33" s="35" t="s">
        <v>40</v>
      </c>
      <c r="B33" s="35"/>
      <c r="C33" s="35"/>
      <c r="D33" s="35"/>
      <c r="E33" s="35"/>
      <c r="F33" s="35"/>
      <c r="G33" s="35"/>
      <c r="H33" s="35"/>
      <c r="I33" s="35"/>
    </row>
    <row r="34" spans="1:9">
      <c r="A34" s="19" t="s">
        <v>48</v>
      </c>
    </row>
  </sheetData>
  <mergeCells count="8">
    <mergeCell ref="A33:I33"/>
    <mergeCell ref="A1:I1"/>
    <mergeCell ref="H3:I3"/>
    <mergeCell ref="E3:F3"/>
    <mergeCell ref="I23:I25"/>
    <mergeCell ref="F23:F25"/>
    <mergeCell ref="F28:F30"/>
    <mergeCell ref="I28:I30"/>
  </mergeCells>
  <pageMargins left="0.7" right="0.7" top="0.78740157499999996" bottom="0.78740157499999996" header="0.3" footer="0.3"/>
  <pageSetup paperSize="9" scale="76"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Nur TNG</vt:lpstr>
      <vt:lpstr>Telekom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Jochen Czwalina</dc:creator>
  <cp:lastModifiedBy>Jochen Czwalina</cp:lastModifiedBy>
  <cp:lastPrinted>2019-06-16T11:59:42Z</cp:lastPrinted>
  <dcterms:created xsi:type="dcterms:W3CDTF">2019-06-16T11:01:57Z</dcterms:created>
  <dcterms:modified xsi:type="dcterms:W3CDTF">2019-06-17T18:51:27Z</dcterms:modified>
</cp:coreProperties>
</file>