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jochen/Desktop/3von5/"/>
    </mc:Choice>
  </mc:AlternateContent>
  <xr:revisionPtr revIDLastSave="0" documentId="13_ncr:1_{F004C353-6FB2-BE47-B8DA-2B01C6C7F6D8}" xr6:coauthVersionLast="43" xr6:coauthVersionMax="43" xr10:uidLastSave="{00000000-0000-0000-0000-000000000000}"/>
  <bookViews>
    <workbookView xWindow="0" yWindow="460" windowWidth="33600" windowHeight="19760" activeTab="1" xr2:uid="{6DB33481-D75F-F346-8805-EFFBEC630FD9}"/>
  </bookViews>
  <sheets>
    <sheet name="Nur TNG" sheetId="1" r:id="rId1"/>
    <sheet name="Teleko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2" l="1"/>
  <c r="H23" i="2"/>
  <c r="H25" i="2"/>
  <c r="H26" i="2"/>
  <c r="H30" i="2" l="1"/>
  <c r="H31" i="2" s="1"/>
  <c r="E23" i="2"/>
  <c r="E28" i="2"/>
  <c r="E30" i="2" s="1"/>
  <c r="E31" i="2" s="1"/>
  <c r="F31" i="2" s="1"/>
  <c r="C28" i="2"/>
  <c r="C30" i="2" s="1"/>
  <c r="C31" i="2" s="1"/>
  <c r="E25" i="2"/>
  <c r="E26" i="2" s="1"/>
  <c r="F26" i="2" s="1"/>
  <c r="C23" i="2"/>
  <c r="C25" i="2" s="1"/>
  <c r="C26" i="2" s="1"/>
  <c r="I26" i="2" l="1"/>
  <c r="I31" i="2"/>
  <c r="E35" i="1"/>
  <c r="E37" i="1" s="1"/>
  <c r="E38" i="1" s="1"/>
  <c r="C30" i="1"/>
  <c r="D30" i="1"/>
  <c r="D32" i="1"/>
  <c r="D33" i="1" s="1"/>
  <c r="C32" i="1"/>
  <c r="C33" i="1" s="1"/>
  <c r="D25" i="1"/>
  <c r="D27" i="1" s="1"/>
  <c r="D28" i="1" s="1"/>
  <c r="C25" i="1"/>
  <c r="C27" i="1" s="1"/>
  <c r="C28" i="1" s="1"/>
</calcChain>
</file>

<file path=xl/sharedStrings.xml><?xml version="1.0" encoding="utf-8"?>
<sst xmlns="http://schemas.openxmlformats.org/spreadsheetml/2006/main" count="93" uniqueCount="49">
  <si>
    <t>Flott 50</t>
  </si>
  <si>
    <t>Flott 300</t>
  </si>
  <si>
    <t>Flott 500</t>
  </si>
  <si>
    <t>Download</t>
  </si>
  <si>
    <t>Upload</t>
  </si>
  <si>
    <t>50 Mbit</t>
  </si>
  <si>
    <t>300 Mbit</t>
  </si>
  <si>
    <t>500 Mbit</t>
  </si>
  <si>
    <t>5 Mbit</t>
  </si>
  <si>
    <t>30 Mbit</t>
  </si>
  <si>
    <t>Geschwindigkeit</t>
  </si>
  <si>
    <t>ins. Dt. Festnetz</t>
  </si>
  <si>
    <t>unbegrenzt</t>
  </si>
  <si>
    <t>Bereitstellungsgebühr</t>
  </si>
  <si>
    <t>einmalig</t>
  </si>
  <si>
    <t>Monat 1-3</t>
  </si>
  <si>
    <t>Monat 1-6</t>
  </si>
  <si>
    <t>Monat 4-24</t>
  </si>
  <si>
    <t>Grundgebühr monatlich</t>
  </si>
  <si>
    <t>Monat 7-24</t>
  </si>
  <si>
    <t>Abzgl Online-Vorteil</t>
  </si>
  <si>
    <t>Gesamtkosten 24 Monate</t>
  </si>
  <si>
    <t>Anzahl Telefonleitungen inkl.</t>
  </si>
  <si>
    <r>
      <t xml:space="preserve">Gesamtkosten </t>
    </r>
    <r>
      <rPr>
        <b/>
        <sz val="12"/>
        <color theme="1"/>
        <rFont val="Calibri"/>
        <family val="2"/>
        <scheme val="minor"/>
      </rPr>
      <t>OHNE</t>
    </r>
    <r>
      <rPr>
        <sz val="12"/>
        <color theme="1"/>
        <rFont val="Calibri"/>
        <family val="2"/>
        <scheme val="minor"/>
      </rPr>
      <t xml:space="preserve"> Mietrouter FritzBox 7590</t>
    </r>
  </si>
  <si>
    <t>Kosten je Monat umgelegt</t>
  </si>
  <si>
    <t>Vergleich der Kosten, die bei einem Abschluss eines 24-monatigen TNG-Glasfaserbasispakets ohne Zusatzleistungen wie Mobilfunk oder TV entstehen.</t>
  </si>
  <si>
    <r>
      <t xml:space="preserve">Gesamtkosten </t>
    </r>
    <r>
      <rPr>
        <b/>
        <sz val="12"/>
        <color theme="1"/>
        <rFont val="Calibri"/>
        <family val="2"/>
        <scheme val="minor"/>
      </rPr>
      <t>MIT</t>
    </r>
    <r>
      <rPr>
        <sz val="12"/>
        <color theme="1"/>
        <rFont val="Calibri"/>
        <family val="2"/>
        <scheme val="minor"/>
      </rPr>
      <t xml:space="preserve"> Mietrouter FritzBox 7590</t>
    </r>
  </si>
  <si>
    <r>
      <t xml:space="preserve">Gesamtkosten </t>
    </r>
    <r>
      <rPr>
        <b/>
        <sz val="12"/>
        <color theme="1"/>
        <rFont val="Calibri"/>
        <family val="2"/>
        <scheme val="minor"/>
      </rPr>
      <t>INKLUSIVE</t>
    </r>
    <r>
      <rPr>
        <sz val="12"/>
        <color theme="1"/>
        <rFont val="Calibri"/>
        <family val="2"/>
        <scheme val="minor"/>
      </rPr>
      <t xml:space="preserve"> FritzBox 7590</t>
    </r>
  </si>
  <si>
    <t>Erstellt von Jochen Czwalina, Klausdorf am 16.06.2019, www.glasfaserjetzt.de</t>
  </si>
  <si>
    <t>Festnetzflatrate</t>
  </si>
  <si>
    <t>Festnetz-zu-mobil-Flat</t>
  </si>
  <si>
    <t>optional</t>
  </si>
  <si>
    <t>enthalten</t>
  </si>
  <si>
    <t>Fritz!Box 7590 Miete</t>
  </si>
  <si>
    <t>Voraussetzung: das anzuschliessende Objekt ist innerhalb von 20m von der Grundstücksgrenze zur Verlegung der LWL erreichbar und es fallen keine zusätzlichen Kosten für die Mehrmeter an. Es gibt noch viele optionale Dienste, die dazu gebucht werden können bzw. enthalten,  wie Mobilfunk-Basispakete,  TV,  mehr Down- und mehr Uploadkapazität. Diese wurden bewusst aus dieser Rechnung herausgehalten, um die Kosten des absoluten Basispreispakets für die drei Tarife zu berechnen. Mehr Informationen zu den Zusatzdienstleistungen sind zu finden auf https://www.tng.de/privatkunden/glasfaseranschluss/ostholstein/.</t>
  </si>
  <si>
    <t>Magenta 50</t>
  </si>
  <si>
    <r>
      <t xml:space="preserve">Gesamtkosten </t>
    </r>
    <r>
      <rPr>
        <b/>
        <sz val="12"/>
        <color theme="1"/>
        <rFont val="Calibri"/>
        <family val="2"/>
        <scheme val="minor"/>
      </rPr>
      <t>OHNE</t>
    </r>
    <r>
      <rPr>
        <sz val="12"/>
        <color theme="1"/>
        <rFont val="Calibri"/>
        <family val="2"/>
        <scheme val="minor"/>
      </rPr>
      <t xml:space="preserve"> Mietrouter</t>
    </r>
  </si>
  <si>
    <t>Router Miete</t>
  </si>
  <si>
    <r>
      <t xml:space="preserve">Gesamtkosten </t>
    </r>
    <r>
      <rPr>
        <b/>
        <sz val="12"/>
        <color theme="1"/>
        <rFont val="Calibri"/>
        <family val="2"/>
        <scheme val="minor"/>
      </rPr>
      <t>MIT</t>
    </r>
    <r>
      <rPr>
        <sz val="12"/>
        <color theme="1"/>
        <rFont val="Calibri"/>
        <family val="2"/>
        <scheme val="minor"/>
      </rPr>
      <t xml:space="preserve"> Mietrouter</t>
    </r>
  </si>
  <si>
    <t xml:space="preserve">Nur </t>
  </si>
  <si>
    <t>Voraussetzung: das anzuschliessende Objekt ist innerhalb von 20m von der Grundstücksgrenze zur Verlegung der LWL erreichbar und es fallen keine zusätzlichen Kosten für die Mehrmeter an. Es gibt noch viele optionale Dienste, die dazu gebucht werden können bzw. enthalten,  wie Mobilfunk-Basispakete,  TV,  mehr Down- und mehr Uploadkapazität. Diese wurden bewusst aus dieser Rechnung herausgehalten, um die Kosten des absoluten Basispreispakets für die drei Tarife zu berechnen. Mehr Informationen zu den Zusatzdienstleistungen sind zu finden auf https://www.tng.de/privatkunden/glasfaseranschluss/ostholstein/. Telekom Tarif Magenta M VDSL, Stand 17.06.2019 https://www.telekom.de/zuhause/tarife-und-optionen/internet/magenta-zuhause-m</t>
  </si>
  <si>
    <t>Neuabschluss per Internet</t>
  </si>
  <si>
    <t>monatliche Differenz zu TNG</t>
  </si>
  <si>
    <t xml:space="preserve"> bis zu 50 Mbit</t>
  </si>
  <si>
    <t>bis zu 50 Mbit</t>
  </si>
  <si>
    <t>bis zu 10 Mbit</t>
  </si>
  <si>
    <t>bereits bestehender Vertrag ab dem 25. Monat</t>
  </si>
  <si>
    <t>Vergleich der Kosten TNG Flott 50 mit dem Telekom Magenta M Paket mit möglichst gleicher Geschwindigkeit (bei T nur "bis zu") für die 24 Monate nach Vertragsabschluss</t>
  </si>
  <si>
    <t>Erstellt von Jochen Czwalina, Klausdorf am 17.06.2019, www.glasfaserjetzt.de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</si>
</sst>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sz val="10"/>
      <color theme="2" tint="-0.249977111117893"/>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7">
    <border>
      <left/>
      <right/>
      <top/>
      <bottom/>
      <diagonal/>
    </border>
    <border>
      <left/>
      <right/>
      <top/>
      <bottom style="hair">
        <color indexed="64"/>
      </bottom>
      <diagonal/>
    </border>
    <border>
      <left/>
      <right/>
      <top style="hair">
        <color indexed="64"/>
      </top>
      <bottom style="hair">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top style="thin">
        <color indexed="64"/>
      </top>
      <bottom style="double">
        <color indexed="64"/>
      </bottom>
      <diagonal/>
    </border>
  </borders>
  <cellStyleXfs count="1">
    <xf numFmtId="0" fontId="0" fillId="0" borderId="0"/>
  </cellStyleXfs>
  <cellXfs count="41">
    <xf numFmtId="0" fontId="0" fillId="0" borderId="0" xfId="0"/>
    <xf numFmtId="0" fontId="0" fillId="0" borderId="0" xfId="0" quotePrefix="1"/>
    <xf numFmtId="2" fontId="0" fillId="0" borderId="0" xfId="0" applyNumberFormat="1"/>
    <xf numFmtId="0" fontId="1" fillId="0" borderId="0" xfId="0" applyFont="1"/>
    <xf numFmtId="0" fontId="0" fillId="0" borderId="0" xfId="0" applyAlignment="1">
      <alignment vertical="center"/>
    </xf>
    <xf numFmtId="2" fontId="1" fillId="0" borderId="0" xfId="0" applyNumberFormat="1" applyFont="1"/>
    <xf numFmtId="2" fontId="3" fillId="0" borderId="0" xfId="0" applyNumberFormat="1" applyFont="1"/>
    <xf numFmtId="0" fontId="3" fillId="2" borderId="0" xfId="0" applyFont="1" applyFill="1"/>
    <xf numFmtId="0" fontId="1" fillId="2" borderId="0" xfId="0" applyFont="1" applyFill="1"/>
    <xf numFmtId="2" fontId="3" fillId="2" borderId="0" xfId="0" applyNumberFormat="1" applyFont="1" applyFill="1"/>
    <xf numFmtId="2" fontId="1" fillId="2" borderId="0" xfId="0" applyNumberFormat="1" applyFont="1" applyFill="1"/>
    <xf numFmtId="0" fontId="0" fillId="2" borderId="0" xfId="0" applyFill="1"/>
    <xf numFmtId="0" fontId="0" fillId="2" borderId="0" xfId="0" applyFont="1" applyFill="1"/>
    <xf numFmtId="0" fontId="0" fillId="0" borderId="1" xfId="0" applyBorder="1"/>
    <xf numFmtId="0" fontId="0" fillId="0" borderId="1" xfId="0" applyBorder="1" applyAlignment="1">
      <alignment horizontal="right"/>
    </xf>
    <xf numFmtId="0" fontId="0" fillId="0" borderId="0" xfId="0" applyBorder="1"/>
    <xf numFmtId="2" fontId="0" fillId="0" borderId="1" xfId="0" applyNumberFormat="1" applyBorder="1"/>
    <xf numFmtId="0" fontId="0" fillId="0" borderId="2" xfId="0" applyBorder="1"/>
    <xf numFmtId="2" fontId="0" fillId="0" borderId="2" xfId="0" applyNumberFormat="1" applyBorder="1"/>
    <xf numFmtId="0" fontId="5" fillId="0" borderId="0" xfId="0" applyFont="1"/>
    <xf numFmtId="0" fontId="4" fillId="0" borderId="0" xfId="0" applyFont="1" applyFill="1" applyBorder="1" applyAlignment="1">
      <alignment horizontal="center" vertical="center" wrapText="1"/>
    </xf>
    <xf numFmtId="0" fontId="0" fillId="0" borderId="0" xfId="0" applyFill="1" applyBorder="1"/>
    <xf numFmtId="0" fontId="3" fillId="0" borderId="0" xfId="0" applyFont="1" applyFill="1" applyBorder="1"/>
    <xf numFmtId="0" fontId="0" fillId="0" borderId="0" xfId="0" applyFill="1" applyBorder="1" applyAlignment="1">
      <alignment horizontal="right"/>
    </xf>
    <xf numFmtId="2" fontId="0" fillId="0" borderId="0" xfId="0" applyNumberFormat="1" applyFill="1" applyBorder="1"/>
    <xf numFmtId="2" fontId="1" fillId="0" borderId="0" xfId="0" applyNumberFormat="1" applyFont="1" applyFill="1" applyBorder="1"/>
    <xf numFmtId="2" fontId="3" fillId="0" borderId="0" xfId="0" applyNumberFormat="1" applyFont="1" applyFill="1" applyBorder="1"/>
    <xf numFmtId="0" fontId="6" fillId="0" borderId="0" xfId="0" applyFont="1" applyAlignment="1">
      <alignment horizontal="center" wrapText="1"/>
    </xf>
    <xf numFmtId="2" fontId="3" fillId="2" borderId="6" xfId="0" applyNumberFormat="1" applyFont="1" applyFill="1" applyBorder="1"/>
    <xf numFmtId="0" fontId="3" fillId="2" borderId="6" xfId="0" applyFont="1" applyFill="1" applyBorder="1"/>
    <xf numFmtId="0" fontId="1" fillId="2" borderId="6" xfId="0" applyFont="1" applyFill="1" applyBorder="1"/>
    <xf numFmtId="0" fontId="3"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0" xfId="0" applyFont="1" applyAlignment="1">
      <alignment horizontal="left"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0" xfId="0" applyFont="1" applyAlignment="1">
      <alignment horizontal="left" wrapText="1"/>
    </xf>
    <xf numFmtId="2" fontId="1" fillId="2" borderId="0" xfId="0" applyNumberFormat="1" applyFont="1" applyFill="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12700</xdr:colOff>
      <xdr:row>26</xdr:row>
      <xdr:rowOff>88900</xdr:rowOff>
    </xdr:from>
    <xdr:to>
      <xdr:col>6</xdr:col>
      <xdr:colOff>127000</xdr:colOff>
      <xdr:row>29</xdr:row>
      <xdr:rowOff>12700</xdr:rowOff>
    </xdr:to>
    <xdr:sp macro="" textlink="">
      <xdr:nvSpPr>
        <xdr:cNvPr id="11" name="Pfeil nach links 10">
          <a:extLst>
            <a:ext uri="{FF2B5EF4-FFF2-40B4-BE49-F238E27FC236}">
              <a16:creationId xmlns:a16="http://schemas.microsoft.com/office/drawing/2014/main" id="{EA2B7E90-B6E8-6A41-A07C-7C8EAE63CC17}"/>
            </a:ext>
          </a:extLst>
        </xdr:cNvPr>
        <xdr:cNvSpPr/>
      </xdr:nvSpPr>
      <xdr:spPr>
        <a:xfrm>
          <a:off x="4826000" y="6032500"/>
          <a:ext cx="1892300" cy="596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t>Echte monatliche</a:t>
          </a:r>
          <a:r>
            <a:rPr lang="de-DE" sz="1100" b="1" baseline="0"/>
            <a:t> Kosten!</a:t>
          </a:r>
          <a:endParaRPr lang="de-DE" sz="1100" b="1"/>
        </a:p>
      </xdr:txBody>
    </xdr:sp>
    <xdr:clientData/>
  </xdr:twoCellAnchor>
  <xdr:twoCellAnchor>
    <xdr:from>
      <xdr:col>4</xdr:col>
      <xdr:colOff>12700</xdr:colOff>
      <xdr:row>31</xdr:row>
      <xdr:rowOff>38100</xdr:rowOff>
    </xdr:from>
    <xdr:to>
      <xdr:col>6</xdr:col>
      <xdr:colOff>127000</xdr:colOff>
      <xdr:row>33</xdr:row>
      <xdr:rowOff>165100</xdr:rowOff>
    </xdr:to>
    <xdr:sp macro="" textlink="">
      <xdr:nvSpPr>
        <xdr:cNvPr id="14" name="Pfeil nach links 13">
          <a:extLst>
            <a:ext uri="{FF2B5EF4-FFF2-40B4-BE49-F238E27FC236}">
              <a16:creationId xmlns:a16="http://schemas.microsoft.com/office/drawing/2014/main" id="{7741F4BB-BF87-2C42-8D3E-8123D0FAFA93}"/>
            </a:ext>
          </a:extLst>
        </xdr:cNvPr>
        <xdr:cNvSpPr/>
      </xdr:nvSpPr>
      <xdr:spPr>
        <a:xfrm>
          <a:off x="4826000" y="7061200"/>
          <a:ext cx="1892300" cy="596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t>Echte monatliche</a:t>
          </a:r>
          <a:r>
            <a:rPr lang="de-DE" sz="1100" b="1" baseline="0"/>
            <a:t> Kosten!</a:t>
          </a:r>
          <a:endParaRPr lang="de-DE" sz="1100" b="1"/>
        </a:p>
      </xdr:txBody>
    </xdr:sp>
    <xdr:clientData/>
  </xdr:twoCellAnchor>
  <xdr:twoCellAnchor>
    <xdr:from>
      <xdr:col>5</xdr:col>
      <xdr:colOff>12700</xdr:colOff>
      <xdr:row>36</xdr:row>
      <xdr:rowOff>50800</xdr:rowOff>
    </xdr:from>
    <xdr:to>
      <xdr:col>7</xdr:col>
      <xdr:colOff>254000</xdr:colOff>
      <xdr:row>38</xdr:row>
      <xdr:rowOff>177800</xdr:rowOff>
    </xdr:to>
    <xdr:sp macro="" textlink="">
      <xdr:nvSpPr>
        <xdr:cNvPr id="15" name="Pfeil nach links 14">
          <a:extLst>
            <a:ext uri="{FF2B5EF4-FFF2-40B4-BE49-F238E27FC236}">
              <a16:creationId xmlns:a16="http://schemas.microsoft.com/office/drawing/2014/main" id="{B2B0B1A5-4C33-4843-BDF3-A2DF5E4D9761}"/>
            </a:ext>
          </a:extLst>
        </xdr:cNvPr>
        <xdr:cNvSpPr/>
      </xdr:nvSpPr>
      <xdr:spPr>
        <a:xfrm>
          <a:off x="5778500" y="8216900"/>
          <a:ext cx="1892300" cy="5969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t>Echte monatliche</a:t>
          </a:r>
          <a:r>
            <a:rPr lang="de-DE" sz="1100" b="1" baseline="0"/>
            <a:t> Kosten!</a:t>
          </a:r>
          <a:endParaRPr lang="de-DE"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88901</xdr:colOff>
      <xdr:row>4</xdr:row>
      <xdr:rowOff>177800</xdr:rowOff>
    </xdr:from>
    <xdr:to>
      <xdr:col>6</xdr:col>
      <xdr:colOff>180227</xdr:colOff>
      <xdr:row>8</xdr:row>
      <xdr:rowOff>76200</xdr:rowOff>
    </xdr:to>
    <xdr:pic>
      <xdr:nvPicPr>
        <xdr:cNvPr id="5" name="Grafik 4">
          <a:extLst>
            <a:ext uri="{FF2B5EF4-FFF2-40B4-BE49-F238E27FC236}">
              <a16:creationId xmlns:a16="http://schemas.microsoft.com/office/drawing/2014/main" id="{0BE3E7F5-3D02-9847-B787-4D26F1E36468}"/>
            </a:ext>
          </a:extLst>
        </xdr:cNvPr>
        <xdr:cNvPicPr>
          <a:picLocks noChangeAspect="1"/>
        </xdr:cNvPicPr>
      </xdr:nvPicPr>
      <xdr:blipFill>
        <a:blip xmlns:r="http://schemas.openxmlformats.org/officeDocument/2006/relationships" r:embed="rId1"/>
        <a:stretch>
          <a:fillRect/>
        </a:stretch>
      </xdr:blipFill>
      <xdr:spPr>
        <a:xfrm>
          <a:off x="5715001" y="2070100"/>
          <a:ext cx="954926" cy="711200"/>
        </a:xfrm>
        <a:prstGeom prst="rect">
          <a:avLst/>
        </a:prstGeom>
      </xdr:spPr>
    </xdr:pic>
    <xdr:clientData/>
  </xdr:twoCellAnchor>
  <xdr:twoCellAnchor editAs="oneCell">
    <xdr:from>
      <xdr:col>1</xdr:col>
      <xdr:colOff>190500</xdr:colOff>
      <xdr:row>3</xdr:row>
      <xdr:rowOff>0</xdr:rowOff>
    </xdr:from>
    <xdr:to>
      <xdr:col>1</xdr:col>
      <xdr:colOff>1422400</xdr:colOff>
      <xdr:row>4</xdr:row>
      <xdr:rowOff>34343</xdr:rowOff>
    </xdr:to>
    <xdr:pic>
      <xdr:nvPicPr>
        <xdr:cNvPr id="6" name="Grafik 5">
          <a:extLst>
            <a:ext uri="{FF2B5EF4-FFF2-40B4-BE49-F238E27FC236}">
              <a16:creationId xmlns:a16="http://schemas.microsoft.com/office/drawing/2014/main" id="{78A8BF59-2800-E343-9ADF-4C1B123AFFEF}"/>
            </a:ext>
          </a:extLst>
        </xdr:cNvPr>
        <xdr:cNvPicPr>
          <a:picLocks noChangeAspect="1"/>
        </xdr:cNvPicPr>
      </xdr:nvPicPr>
      <xdr:blipFill>
        <a:blip xmlns:r="http://schemas.openxmlformats.org/officeDocument/2006/relationships" r:embed="rId2"/>
        <a:stretch>
          <a:fillRect/>
        </a:stretch>
      </xdr:blipFill>
      <xdr:spPr>
        <a:xfrm>
          <a:off x="1739900" y="1536700"/>
          <a:ext cx="1231900" cy="301043"/>
        </a:xfrm>
        <a:prstGeom prst="rect">
          <a:avLst/>
        </a:prstGeom>
      </xdr:spPr>
    </xdr:pic>
    <xdr:clientData/>
  </xdr:twoCellAnchor>
  <xdr:twoCellAnchor editAs="oneCell">
    <xdr:from>
      <xdr:col>5</xdr:col>
      <xdr:colOff>76200</xdr:colOff>
      <xdr:row>2</xdr:row>
      <xdr:rowOff>1032491</xdr:rowOff>
    </xdr:from>
    <xdr:to>
      <xdr:col>6</xdr:col>
      <xdr:colOff>203200</xdr:colOff>
      <xdr:row>5</xdr:row>
      <xdr:rowOff>53191</xdr:rowOff>
    </xdr:to>
    <xdr:pic>
      <xdr:nvPicPr>
        <xdr:cNvPr id="7" name="Grafik 6">
          <a:extLst>
            <a:ext uri="{FF2B5EF4-FFF2-40B4-BE49-F238E27FC236}">
              <a16:creationId xmlns:a16="http://schemas.microsoft.com/office/drawing/2014/main" id="{DEDD54E6-A71E-3645-8A5B-E31062351DF0}"/>
            </a:ext>
          </a:extLst>
        </xdr:cNvPr>
        <xdr:cNvPicPr>
          <a:picLocks noChangeAspect="1"/>
        </xdr:cNvPicPr>
      </xdr:nvPicPr>
      <xdr:blipFill>
        <a:blip xmlns:r="http://schemas.openxmlformats.org/officeDocument/2006/relationships" r:embed="rId3"/>
        <a:stretch>
          <a:fillRect/>
        </a:stretch>
      </xdr:blipFill>
      <xdr:spPr>
        <a:xfrm>
          <a:off x="5702300" y="2099291"/>
          <a:ext cx="990600" cy="519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63687-7D26-214B-9FC4-B713D2CDE54E}">
  <sheetPr>
    <pageSetUpPr fitToPage="1"/>
  </sheetPr>
  <dimension ref="A1:L42"/>
  <sheetViews>
    <sheetView showGridLines="0" workbookViewId="0">
      <selection activeCell="L21" sqref="L21"/>
    </sheetView>
  </sheetViews>
  <sheetFormatPr baseColWidth="10" defaultRowHeight="16"/>
  <cols>
    <col min="1" max="1" width="20.33203125" customWidth="1"/>
    <col min="2" max="2" width="19.1640625" customWidth="1"/>
    <col min="3" max="3" width="11.5" customWidth="1"/>
    <col min="4" max="4" width="12.1640625" customWidth="1"/>
    <col min="5" max="5" width="12.5" customWidth="1"/>
  </cols>
  <sheetData>
    <row r="1" spans="1:8" ht="62" customHeight="1" thickTop="1" thickBot="1">
      <c r="A1" s="32" t="s">
        <v>25</v>
      </c>
      <c r="B1" s="33"/>
      <c r="C1" s="33"/>
      <c r="D1" s="33"/>
      <c r="E1" s="33"/>
      <c r="F1" s="33"/>
      <c r="G1" s="33"/>
      <c r="H1" s="34"/>
    </row>
    <row r="2" spans="1:8" ht="17" thickTop="1"/>
    <row r="3" spans="1:8" ht="21">
      <c r="C3" s="7" t="s">
        <v>0</v>
      </c>
      <c r="D3" s="7" t="s">
        <v>1</v>
      </c>
      <c r="E3" s="7" t="s">
        <v>2</v>
      </c>
    </row>
    <row r="5" spans="1:8">
      <c r="A5" s="13" t="s">
        <v>10</v>
      </c>
      <c r="B5" s="13" t="s">
        <v>3</v>
      </c>
      <c r="C5" s="14" t="s">
        <v>5</v>
      </c>
      <c r="D5" s="14" t="s">
        <v>6</v>
      </c>
      <c r="E5" s="14" t="s">
        <v>7</v>
      </c>
    </row>
    <row r="6" spans="1:8">
      <c r="A6" s="1"/>
      <c r="B6" s="13" t="s">
        <v>4</v>
      </c>
      <c r="C6" s="14" t="s">
        <v>8</v>
      </c>
      <c r="D6" s="14" t="s">
        <v>9</v>
      </c>
      <c r="E6" s="14" t="s">
        <v>5</v>
      </c>
    </row>
    <row r="8" spans="1:8">
      <c r="A8" s="13" t="s">
        <v>29</v>
      </c>
      <c r="B8" s="13" t="s">
        <v>11</v>
      </c>
      <c r="C8" s="14" t="s">
        <v>12</v>
      </c>
      <c r="D8" s="14" t="s">
        <v>12</v>
      </c>
      <c r="E8" s="14" t="s">
        <v>12</v>
      </c>
      <c r="G8" s="4"/>
    </row>
    <row r="10" spans="1:8">
      <c r="A10" s="13" t="s">
        <v>22</v>
      </c>
      <c r="B10" s="13"/>
      <c r="C10" s="13">
        <v>1</v>
      </c>
      <c r="D10" s="13">
        <v>2</v>
      </c>
      <c r="E10" s="13">
        <v>2</v>
      </c>
    </row>
    <row r="12" spans="1:8">
      <c r="A12" s="13" t="s">
        <v>13</v>
      </c>
      <c r="B12" s="13" t="s">
        <v>14</v>
      </c>
      <c r="C12" s="16">
        <v>79.95</v>
      </c>
      <c r="D12" s="16">
        <v>39.950000000000003</v>
      </c>
      <c r="E12" s="16">
        <v>0</v>
      </c>
    </row>
    <row r="13" spans="1:8">
      <c r="C13" s="2"/>
      <c r="D13" s="2"/>
      <c r="E13" s="2"/>
    </row>
    <row r="14" spans="1:8">
      <c r="A14" s="13" t="s">
        <v>33</v>
      </c>
      <c r="B14" s="13" t="s">
        <v>31</v>
      </c>
      <c r="C14" s="16">
        <v>4.95</v>
      </c>
      <c r="D14" s="16">
        <v>4.95</v>
      </c>
      <c r="E14" s="16"/>
    </row>
    <row r="15" spans="1:8">
      <c r="A15" s="13"/>
      <c r="B15" s="13" t="s">
        <v>32</v>
      </c>
      <c r="C15" s="16"/>
      <c r="D15" s="16"/>
      <c r="E15" s="16">
        <v>0</v>
      </c>
    </row>
    <row r="16" spans="1:8">
      <c r="C16" s="2"/>
      <c r="D16" s="2"/>
      <c r="E16" s="2"/>
    </row>
    <row r="17" spans="1:12">
      <c r="A17" s="13" t="s">
        <v>30</v>
      </c>
      <c r="B17" s="13" t="s">
        <v>31</v>
      </c>
      <c r="C17" s="16">
        <v>9.9499999999999993</v>
      </c>
      <c r="D17" s="16">
        <v>9.9499999999999993</v>
      </c>
      <c r="E17" s="16"/>
    </row>
    <row r="18" spans="1:12">
      <c r="B18" s="17" t="s">
        <v>32</v>
      </c>
      <c r="C18" s="18"/>
      <c r="D18" s="18"/>
      <c r="E18" s="18">
        <v>0</v>
      </c>
    </row>
    <row r="19" spans="1:12">
      <c r="C19" s="2"/>
      <c r="D19" s="2"/>
      <c r="E19" s="2"/>
    </row>
    <row r="20" spans="1:12">
      <c r="A20" s="13" t="s">
        <v>18</v>
      </c>
      <c r="B20" s="13" t="s">
        <v>15</v>
      </c>
      <c r="C20" s="16">
        <v>24.95</v>
      </c>
      <c r="D20" s="16"/>
      <c r="E20" s="16"/>
    </row>
    <row r="21" spans="1:12">
      <c r="A21" s="15"/>
      <c r="B21" s="13" t="s">
        <v>17</v>
      </c>
      <c r="C21" s="16">
        <v>39.950000000000003</v>
      </c>
      <c r="D21" s="16"/>
      <c r="E21" s="16"/>
    </row>
    <row r="22" spans="1:12">
      <c r="B22" s="17" t="s">
        <v>16</v>
      </c>
      <c r="C22" s="18"/>
      <c r="D22" s="18">
        <v>24.95</v>
      </c>
      <c r="E22" s="18">
        <v>24.95</v>
      </c>
    </row>
    <row r="23" spans="1:12">
      <c r="B23" s="17" t="s">
        <v>19</v>
      </c>
      <c r="C23" s="18"/>
      <c r="D23" s="18">
        <v>44.95</v>
      </c>
      <c r="E23" s="18">
        <v>54.95</v>
      </c>
    </row>
    <row r="24" spans="1:12">
      <c r="C24" s="2"/>
      <c r="D24" s="2"/>
      <c r="E24" s="2"/>
    </row>
    <row r="25" spans="1:12">
      <c r="A25" s="11" t="s">
        <v>23</v>
      </c>
      <c r="B25" s="11"/>
      <c r="C25" s="2">
        <f>C12+(C20*3)+(C21*21)</f>
        <v>993.75</v>
      </c>
      <c r="D25" s="2">
        <f>D12+(D22*6)+(D23*18)</f>
        <v>998.75</v>
      </c>
    </row>
    <row r="26" spans="1:12">
      <c r="A26" t="s">
        <v>20</v>
      </c>
      <c r="C26" s="2">
        <v>25</v>
      </c>
      <c r="D26" s="2">
        <v>25</v>
      </c>
    </row>
    <row r="27" spans="1:12">
      <c r="A27" s="3" t="s">
        <v>21</v>
      </c>
      <c r="B27" s="3"/>
      <c r="C27" s="5">
        <f>C25-C26</f>
        <v>968.75</v>
      </c>
      <c r="D27" s="5">
        <f t="shared" ref="D27" si="0">D25-D26</f>
        <v>973.75</v>
      </c>
    </row>
    <row r="28" spans="1:12" ht="21">
      <c r="A28" s="7" t="s">
        <v>24</v>
      </c>
      <c r="B28" s="8"/>
      <c r="C28" s="9">
        <f>C27/24</f>
        <v>40.364583333333336</v>
      </c>
      <c r="D28" s="9">
        <f>D27/24</f>
        <v>40.572916666666664</v>
      </c>
      <c r="L28" t="s">
        <v>39</v>
      </c>
    </row>
    <row r="30" spans="1:12">
      <c r="A30" s="12" t="s">
        <v>26</v>
      </c>
      <c r="B30" s="11"/>
      <c r="C30" s="2">
        <f>C12+(C20*3)+(C21*21)+(24*C14)</f>
        <v>1112.55</v>
      </c>
      <c r="D30" s="2">
        <f>D12+(D22*6)+(D23*18)+(24*D14)</f>
        <v>1117.55</v>
      </c>
    </row>
    <row r="31" spans="1:12">
      <c r="A31" t="s">
        <v>20</v>
      </c>
      <c r="C31" s="2">
        <v>25</v>
      </c>
      <c r="D31" s="2">
        <v>25</v>
      </c>
    </row>
    <row r="32" spans="1:12">
      <c r="A32" s="3" t="s">
        <v>21</v>
      </c>
      <c r="B32" s="3"/>
      <c r="C32" s="5">
        <f>C30-C31</f>
        <v>1087.55</v>
      </c>
      <c r="D32" s="5">
        <f t="shared" ref="D32" si="1">D30-D31</f>
        <v>1092.55</v>
      </c>
    </row>
    <row r="33" spans="1:8" ht="21">
      <c r="A33" s="7" t="s">
        <v>24</v>
      </c>
      <c r="B33" s="8"/>
      <c r="C33" s="9">
        <f>C32/24</f>
        <v>45.314583333333331</v>
      </c>
      <c r="D33" s="9">
        <f>D32/24</f>
        <v>45.522916666666667</v>
      </c>
    </row>
    <row r="34" spans="1:8" ht="21">
      <c r="A34" s="3"/>
      <c r="B34" s="3"/>
      <c r="C34" s="6"/>
      <c r="D34" s="6"/>
    </row>
    <row r="35" spans="1:8">
      <c r="A35" s="12" t="s">
        <v>27</v>
      </c>
      <c r="B35" s="11"/>
      <c r="E35" s="2">
        <f>E12+(E22*6)+(E23*18)+E15+E18</f>
        <v>1138.8</v>
      </c>
    </row>
    <row r="36" spans="1:8">
      <c r="A36" t="s">
        <v>20</v>
      </c>
      <c r="E36" s="2">
        <v>25</v>
      </c>
    </row>
    <row r="37" spans="1:8">
      <c r="A37" s="3" t="s">
        <v>21</v>
      </c>
      <c r="B37" s="3"/>
      <c r="C37" s="3"/>
      <c r="D37" s="3"/>
      <c r="E37" s="5">
        <f>E35-E36</f>
        <v>1113.8</v>
      </c>
    </row>
    <row r="38" spans="1:8" ht="21">
      <c r="A38" s="7" t="s">
        <v>24</v>
      </c>
      <c r="B38" s="8"/>
      <c r="C38" s="10"/>
      <c r="D38" s="11"/>
      <c r="E38" s="9">
        <f>E37/24</f>
        <v>46.408333333333331</v>
      </c>
    </row>
    <row r="41" spans="1:8" ht="62" customHeight="1">
      <c r="A41" s="35" t="s">
        <v>34</v>
      </c>
      <c r="B41" s="35"/>
      <c r="C41" s="35"/>
      <c r="D41" s="35"/>
      <c r="E41" s="35"/>
      <c r="F41" s="35"/>
      <c r="G41" s="35"/>
      <c r="H41" s="35"/>
    </row>
    <row r="42" spans="1:8">
      <c r="A42" s="19" t="s">
        <v>28</v>
      </c>
    </row>
  </sheetData>
  <mergeCells count="2">
    <mergeCell ref="A1:H1"/>
    <mergeCell ref="A41:H41"/>
  </mergeCells>
  <pageMargins left="0.7" right="0.7" top="0.78740157499999996" bottom="0.78740157499999996" header="0.3" footer="0.3"/>
  <pageSetup paperSize="9" scale="76"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13870-B5D6-DD43-B1D8-801550F54F4F}">
  <sheetPr>
    <pageSetUpPr fitToPage="1"/>
  </sheetPr>
  <dimension ref="A1:I34"/>
  <sheetViews>
    <sheetView showGridLines="0" tabSelected="1" workbookViewId="0">
      <selection activeCell="P30" sqref="P30"/>
    </sheetView>
  </sheetViews>
  <sheetFormatPr baseColWidth="10" defaultRowHeight="16"/>
  <cols>
    <col min="1" max="1" width="20.33203125" customWidth="1"/>
    <col min="2" max="2" width="19.1640625" customWidth="1"/>
    <col min="3" max="3" width="15.1640625" customWidth="1"/>
    <col min="4" max="4" width="4" customWidth="1"/>
    <col min="5" max="5" width="15.1640625" customWidth="1"/>
    <col min="6" max="6" width="11.33203125" customWidth="1"/>
    <col min="7" max="7" width="3.33203125" customWidth="1"/>
    <col min="8" max="8" width="15.1640625" customWidth="1"/>
    <col min="9" max="9" width="12.33203125" customWidth="1"/>
  </cols>
  <sheetData>
    <row r="1" spans="1:9" ht="75" customHeight="1" thickTop="1" thickBot="1">
      <c r="A1" s="36" t="s">
        <v>47</v>
      </c>
      <c r="B1" s="37"/>
      <c r="C1" s="37"/>
      <c r="D1" s="37"/>
      <c r="E1" s="37"/>
      <c r="F1" s="37"/>
      <c r="G1" s="37"/>
      <c r="H1" s="37"/>
      <c r="I1" s="38"/>
    </row>
    <row r="2" spans="1:9" ht="9" customHeight="1" thickTop="1">
      <c r="A2" s="20"/>
      <c r="B2" s="20"/>
      <c r="C2" s="20"/>
      <c r="D2" s="20"/>
      <c r="E2" s="20"/>
      <c r="F2" s="20"/>
      <c r="G2" s="20"/>
      <c r="H2" s="20"/>
    </row>
    <row r="3" spans="1:9" ht="39" customHeight="1">
      <c r="C3" s="27" t="s">
        <v>41</v>
      </c>
      <c r="D3" s="21"/>
      <c r="E3" s="39" t="s">
        <v>41</v>
      </c>
      <c r="F3" s="39"/>
      <c r="H3" s="39" t="s">
        <v>46</v>
      </c>
      <c r="I3" s="39"/>
    </row>
    <row r="4" spans="1:9" ht="21">
      <c r="C4" s="31" t="s">
        <v>0</v>
      </c>
      <c r="D4" s="22"/>
      <c r="E4" s="31" t="s">
        <v>35</v>
      </c>
      <c r="H4" s="31" t="s">
        <v>35</v>
      </c>
    </row>
    <row r="5" spans="1:9">
      <c r="D5" s="21"/>
    </row>
    <row r="6" spans="1:9">
      <c r="A6" s="13" t="s">
        <v>10</v>
      </c>
      <c r="B6" s="13" t="s">
        <v>3</v>
      </c>
      <c r="C6" s="14" t="s">
        <v>5</v>
      </c>
      <c r="D6" s="23"/>
      <c r="E6" s="14" t="s">
        <v>44</v>
      </c>
      <c r="H6" s="14" t="s">
        <v>43</v>
      </c>
    </row>
    <row r="7" spans="1:9">
      <c r="A7" s="1"/>
      <c r="B7" s="13" t="s">
        <v>4</v>
      </c>
      <c r="C7" s="14" t="s">
        <v>8</v>
      </c>
      <c r="D7" s="23"/>
      <c r="E7" s="14" t="s">
        <v>45</v>
      </c>
      <c r="H7" s="14" t="s">
        <v>45</v>
      </c>
    </row>
    <row r="8" spans="1:9">
      <c r="D8" s="21"/>
    </row>
    <row r="9" spans="1:9">
      <c r="A9" s="13" t="s">
        <v>29</v>
      </c>
      <c r="B9" s="13" t="s">
        <v>11</v>
      </c>
      <c r="C9" s="14" t="s">
        <v>12</v>
      </c>
      <c r="D9" s="23"/>
      <c r="E9" s="14" t="s">
        <v>12</v>
      </c>
      <c r="G9" s="4"/>
      <c r="H9" s="14" t="s">
        <v>12</v>
      </c>
    </row>
    <row r="10" spans="1:9">
      <c r="D10" s="21"/>
    </row>
    <row r="11" spans="1:9">
      <c r="A11" s="13" t="s">
        <v>22</v>
      </c>
      <c r="B11" s="13"/>
      <c r="C11" s="13">
        <v>1</v>
      </c>
      <c r="D11" s="21"/>
      <c r="E11" s="13">
        <v>2</v>
      </c>
      <c r="H11" s="13">
        <v>2</v>
      </c>
    </row>
    <row r="12" spans="1:9">
      <c r="D12" s="21"/>
    </row>
    <row r="13" spans="1:9">
      <c r="A13" s="13" t="s">
        <v>13</v>
      </c>
      <c r="B13" s="13" t="s">
        <v>14</v>
      </c>
      <c r="C13" s="16">
        <v>79.95</v>
      </c>
      <c r="D13" s="24"/>
      <c r="E13" s="16">
        <v>69.95</v>
      </c>
      <c r="H13" s="16">
        <v>0</v>
      </c>
    </row>
    <row r="14" spans="1:9">
      <c r="C14" s="2"/>
      <c r="D14" s="24"/>
      <c r="E14" s="2"/>
      <c r="H14" s="2"/>
    </row>
    <row r="15" spans="1:9">
      <c r="A15" s="13" t="s">
        <v>37</v>
      </c>
      <c r="B15" s="13" t="s">
        <v>31</v>
      </c>
      <c r="C15" s="16">
        <v>4.95</v>
      </c>
      <c r="D15" s="24"/>
      <c r="E15" s="16">
        <v>4.9400000000000004</v>
      </c>
      <c r="H15" s="16">
        <v>4.9400000000000004</v>
      </c>
    </row>
    <row r="16" spans="1:9">
      <c r="A16" s="13"/>
      <c r="B16" s="13" t="s">
        <v>32</v>
      </c>
      <c r="C16" s="16"/>
      <c r="D16" s="24"/>
      <c r="E16" s="16"/>
      <c r="H16" s="16"/>
    </row>
    <row r="17" spans="1:9">
      <c r="C17" s="2"/>
      <c r="D17" s="24"/>
      <c r="E17" s="2"/>
      <c r="H17" s="2"/>
    </row>
    <row r="18" spans="1:9">
      <c r="A18" s="13" t="s">
        <v>18</v>
      </c>
      <c r="B18" s="13" t="s">
        <v>15</v>
      </c>
      <c r="C18" s="16">
        <v>24.95</v>
      </c>
      <c r="D18" s="24"/>
      <c r="E18" s="16"/>
      <c r="H18" s="16"/>
    </row>
    <row r="19" spans="1:9">
      <c r="A19" s="15"/>
      <c r="B19" s="13" t="s">
        <v>17</v>
      </c>
      <c r="C19" s="16">
        <v>39.950000000000003</v>
      </c>
      <c r="D19" s="24"/>
      <c r="E19" s="16"/>
      <c r="H19" s="16"/>
    </row>
    <row r="20" spans="1:9">
      <c r="B20" s="17" t="s">
        <v>16</v>
      </c>
      <c r="C20" s="18"/>
      <c r="D20" s="24"/>
      <c r="E20" s="18">
        <v>19.95</v>
      </c>
      <c r="H20" s="18">
        <v>39.950000000000003</v>
      </c>
    </row>
    <row r="21" spans="1:9">
      <c r="B21" s="17" t="s">
        <v>19</v>
      </c>
      <c r="C21" s="18"/>
      <c r="D21" s="24"/>
      <c r="E21" s="18">
        <v>39.950000000000003</v>
      </c>
      <c r="H21" s="18">
        <v>39.950000000000003</v>
      </c>
    </row>
    <row r="22" spans="1:9">
      <c r="C22" s="2"/>
      <c r="D22" s="24"/>
      <c r="E22" s="2"/>
      <c r="H22" s="2"/>
    </row>
    <row r="23" spans="1:9">
      <c r="A23" s="11" t="s">
        <v>36</v>
      </c>
      <c r="B23" s="11"/>
      <c r="C23" s="2">
        <f>C13+(C18*3)+(C19*21)</f>
        <v>993.75</v>
      </c>
      <c r="D23" s="24"/>
      <c r="E23" s="2">
        <f>E13+(E20*6)+(E21*18)</f>
        <v>908.75</v>
      </c>
      <c r="F23" s="40" t="s">
        <v>42</v>
      </c>
      <c r="H23" s="2">
        <f>H13+(H20*6)+(H21*18)</f>
        <v>958.80000000000007</v>
      </c>
      <c r="I23" s="40" t="s">
        <v>42</v>
      </c>
    </row>
    <row r="24" spans="1:9" ht="16" customHeight="1">
      <c r="A24" t="s">
        <v>20</v>
      </c>
      <c r="C24" s="2">
        <v>25</v>
      </c>
      <c r="D24" s="24"/>
      <c r="E24" s="2">
        <v>100</v>
      </c>
      <c r="F24" s="40"/>
      <c r="H24" s="2">
        <v>0</v>
      </c>
      <c r="I24" s="40"/>
    </row>
    <row r="25" spans="1:9" ht="21" customHeight="1">
      <c r="A25" s="3" t="s">
        <v>21</v>
      </c>
      <c r="B25" s="3"/>
      <c r="C25" s="5">
        <f>C23-C24</f>
        <v>968.75</v>
      </c>
      <c r="D25" s="25"/>
      <c r="E25" s="5">
        <f t="shared" ref="E25" si="0">E23-E24</f>
        <v>808.75</v>
      </c>
      <c r="F25" s="40"/>
      <c r="H25" s="5">
        <f>H23-H24</f>
        <v>958.80000000000007</v>
      </c>
      <c r="I25" s="40"/>
    </row>
    <row r="26" spans="1:9" ht="22" thickBot="1">
      <c r="A26" s="29" t="s">
        <v>24</v>
      </c>
      <c r="B26" s="30"/>
      <c r="C26" s="28">
        <f>C25/24</f>
        <v>40.364583333333336</v>
      </c>
      <c r="D26" s="26"/>
      <c r="E26" s="28">
        <f>E25/24</f>
        <v>33.697916666666664</v>
      </c>
      <c r="F26" s="28">
        <f>C26-E26</f>
        <v>6.6666666666666714</v>
      </c>
      <c r="H26" s="28">
        <f>H25/24</f>
        <v>39.950000000000003</v>
      </c>
      <c r="I26" s="28">
        <f>C26-H26</f>
        <v>0.41458333333333286</v>
      </c>
    </row>
    <row r="27" spans="1:9" ht="17" thickTop="1">
      <c r="D27" s="21"/>
    </row>
    <row r="28" spans="1:9">
      <c r="A28" s="12" t="s">
        <v>38</v>
      </c>
      <c r="B28" s="11"/>
      <c r="C28" s="2">
        <f>C13+(C18*3)+(C19*21)+(24*C15)</f>
        <v>1112.55</v>
      </c>
      <c r="D28" s="24"/>
      <c r="E28" s="2">
        <f>E13+(E20*6)+(E21*18)+(24*E15)</f>
        <v>1027.31</v>
      </c>
      <c r="F28" s="40" t="s">
        <v>42</v>
      </c>
      <c r="H28" s="2">
        <f>H13+(H20*6)+(H21*18)+(24*H15)</f>
        <v>1077.3600000000001</v>
      </c>
      <c r="I28" s="40" t="s">
        <v>42</v>
      </c>
    </row>
    <row r="29" spans="1:9" ht="16" customHeight="1">
      <c r="A29" t="s">
        <v>20</v>
      </c>
      <c r="C29" s="2">
        <v>25</v>
      </c>
      <c r="D29" s="24"/>
      <c r="E29" s="2">
        <v>200</v>
      </c>
      <c r="F29" s="40"/>
      <c r="H29" s="2">
        <v>0</v>
      </c>
      <c r="I29" s="40"/>
    </row>
    <row r="30" spans="1:9">
      <c r="A30" s="3" t="s">
        <v>21</v>
      </c>
      <c r="B30" s="3"/>
      <c r="C30" s="5">
        <f>C28-C29</f>
        <v>1087.55</v>
      </c>
      <c r="D30" s="25"/>
      <c r="E30" s="5">
        <f t="shared" ref="E30" si="1">E28-E29</f>
        <v>827.31</v>
      </c>
      <c r="F30" s="40"/>
      <c r="H30" s="5">
        <f>H28-H29</f>
        <v>1077.3600000000001</v>
      </c>
      <c r="I30" s="40"/>
    </row>
    <row r="31" spans="1:9" ht="22" thickBot="1">
      <c r="A31" s="29" t="s">
        <v>24</v>
      </c>
      <c r="B31" s="30"/>
      <c r="C31" s="28">
        <f>C30/24</f>
        <v>45.314583333333331</v>
      </c>
      <c r="D31" s="26"/>
      <c r="E31" s="28">
        <f>E30/24</f>
        <v>34.471249999999998</v>
      </c>
      <c r="F31" s="28">
        <f>C31-E31</f>
        <v>10.843333333333334</v>
      </c>
      <c r="H31" s="28">
        <f>H30/24</f>
        <v>44.890000000000008</v>
      </c>
      <c r="I31" s="28">
        <f>C31-H31</f>
        <v>0.42458333333332376</v>
      </c>
    </row>
    <row r="32" spans="1:9" ht="22" thickTop="1">
      <c r="A32" s="3"/>
      <c r="B32" s="3"/>
      <c r="C32" s="6"/>
      <c r="D32" s="26"/>
      <c r="E32" s="6"/>
    </row>
    <row r="33" spans="1:9" ht="78" customHeight="1">
      <c r="A33" s="35" t="s">
        <v>40</v>
      </c>
      <c r="B33" s="35"/>
      <c r="C33" s="35"/>
      <c r="D33" s="35"/>
      <c r="E33" s="35"/>
      <c r="F33" s="35"/>
      <c r="G33" s="35"/>
      <c r="H33" s="35"/>
      <c r="I33" s="35"/>
    </row>
    <row r="34" spans="1:9">
      <c r="A34" s="19" t="s">
        <v>48</v>
      </c>
    </row>
  </sheetData>
  <mergeCells count="8">
    <mergeCell ref="A33:I33"/>
    <mergeCell ref="A1:I1"/>
    <mergeCell ref="H3:I3"/>
    <mergeCell ref="E3:F3"/>
    <mergeCell ref="I23:I25"/>
    <mergeCell ref="F23:F25"/>
    <mergeCell ref="F28:F30"/>
    <mergeCell ref="I28:I30"/>
  </mergeCells>
  <pageMargins left="0.7" right="0.7" top="0.78740157499999996" bottom="0.78740157499999996" header="0.3" footer="0.3"/>
  <pageSetup paperSize="9" scale="7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Nur TNG</vt:lpstr>
      <vt:lpstr>Telekom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Jochen Czwalina</dc:creator>
  <cp:lastModifiedBy>Jochen Czwalina</cp:lastModifiedBy>
  <cp:lastPrinted>2019-06-16T11:59:42Z</cp:lastPrinted>
  <dcterms:created xsi:type="dcterms:W3CDTF">2019-06-16T11:01:57Z</dcterms:created>
  <dcterms:modified xsi:type="dcterms:W3CDTF">2019-06-17T18:51:27Z</dcterms:modified>
</cp:coreProperties>
</file>